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3715" windowHeight="9675"/>
  </bookViews>
  <sheets>
    <sheet name="料改" sheetId="5" r:id="rId1"/>
    <sheet name="工作表2" sheetId="2" r:id="rId2"/>
    <sheet name="工作表3" sheetId="3" r:id="rId3"/>
    <sheet name="工作表1 (2)" sheetId="4" r:id="rId4"/>
  </sheets>
  <calcPr calcId="145621"/>
</workbook>
</file>

<file path=xl/calcChain.xml><?xml version="1.0" encoding="utf-8"?>
<calcChain xmlns="http://schemas.openxmlformats.org/spreadsheetml/2006/main">
  <c r="D18" i="5" l="1"/>
  <c r="E10" i="5" l="1"/>
  <c r="E9" i="5"/>
  <c r="E8" i="5"/>
  <c r="E7" i="5"/>
  <c r="E6" i="5"/>
  <c r="E5" i="5"/>
  <c r="E4" i="5"/>
  <c r="E3" i="5"/>
  <c r="D12" i="5" l="1"/>
  <c r="B19" i="5"/>
  <c r="G3" i="4" l="1"/>
  <c r="F7" i="4" s="1"/>
  <c r="B8" i="4" s="1"/>
</calcChain>
</file>

<file path=xl/sharedStrings.xml><?xml version="1.0" encoding="utf-8"?>
<sst xmlns="http://schemas.openxmlformats.org/spreadsheetml/2006/main" count="59" uniqueCount="54">
  <si>
    <t>社區</t>
    <phoneticPr fontId="1" type="noConversion"/>
  </si>
  <si>
    <t>項目</t>
    <phoneticPr fontId="1" type="noConversion"/>
  </si>
  <si>
    <t>合計</t>
    <phoneticPr fontId="1" type="noConversion"/>
  </si>
  <si>
    <t>說明</t>
    <phoneticPr fontId="1" type="noConversion"/>
  </si>
  <si>
    <t>老人供餐(食材)</t>
    <phoneticPr fontId="1" type="noConversion"/>
  </si>
  <si>
    <t>送餐油料費</t>
    <phoneticPr fontId="1" type="noConversion"/>
  </si>
  <si>
    <t>瓦斯費</t>
    <phoneticPr fontId="1" type="noConversion"/>
  </si>
  <si>
    <t>雜支</t>
    <phoneticPr fontId="1" type="noConversion"/>
  </si>
  <si>
    <t>料羅灣社區</t>
    <phoneticPr fontId="1" type="noConversion"/>
  </si>
  <si>
    <t>總計</t>
    <phoneticPr fontId="1" type="noConversion"/>
  </si>
  <si>
    <t>用途</t>
    <phoneticPr fontId="1" type="noConversion"/>
  </si>
  <si>
    <t>料羅新村社區</t>
    <phoneticPr fontId="1" type="noConversion"/>
  </si>
  <si>
    <t>料羅里合計</t>
    <phoneticPr fontId="1" type="noConversion"/>
  </si>
  <si>
    <t>金門縣金湖鎮蓮庵里104年度新塘垃圾場垃圾轉運回饋金使用計劃書</t>
    <phoneticPr fontId="1" type="noConversion"/>
  </si>
  <si>
    <t>蓮庵里</t>
    <phoneticPr fontId="1" type="noConversion"/>
  </si>
  <si>
    <t>蓮庵里合計</t>
    <phoneticPr fontId="1" type="noConversion"/>
  </si>
  <si>
    <t>一般住(租)戶之水、電費之補貼</t>
    <phoneticPr fontId="1" type="noConversion"/>
  </si>
  <si>
    <t>有關一般住(租)戶之水、電費之補貼</t>
    <phoneticPr fontId="6" type="noConversion"/>
  </si>
  <si>
    <t>其他經本府認定與環境保護有關之事項</t>
    <phoneticPr fontId="6" type="noConversion"/>
  </si>
  <si>
    <t>雜支</t>
    <phoneticPr fontId="1" type="noConversion"/>
  </si>
  <si>
    <t>單位</t>
    <phoneticPr fontId="1" type="noConversion"/>
  </si>
  <si>
    <t>數量</t>
    <phoneticPr fontId="1" type="noConversion"/>
  </si>
  <si>
    <t>單價(元)</t>
    <phoneticPr fontId="1" type="noConversion"/>
  </si>
  <si>
    <t>人</t>
    <phoneticPr fontId="1" type="noConversion"/>
  </si>
  <si>
    <t>年</t>
    <phoneticPr fontId="1" type="noConversion"/>
  </si>
  <si>
    <t>金門縣金湖鎮料羅里106年度新塘垃圾場垃圾轉運回饋金使用計劃書</t>
    <phoneticPr fontId="1" type="noConversion"/>
  </si>
  <si>
    <t>水費</t>
    <phoneticPr fontId="1" type="noConversion"/>
  </si>
  <si>
    <t>電費</t>
    <phoneticPr fontId="1" type="noConversion"/>
  </si>
  <si>
    <t>每月1,000元*12個月</t>
    <phoneticPr fontId="1" type="noConversion"/>
  </si>
  <si>
    <t>每月5,000元*12個月</t>
    <phoneticPr fontId="1" type="noConversion"/>
  </si>
  <si>
    <t>電話網路費</t>
    <phoneticPr fontId="1" type="noConversion"/>
  </si>
  <si>
    <t>每月1,000元*12個月</t>
    <phoneticPr fontId="1" type="noConversion"/>
  </si>
  <si>
    <t>以98人*30元平均每月供餐22日*8個月計算</t>
    <phoneticPr fontId="1" type="noConversion"/>
  </si>
  <si>
    <t>百歲人瑞、低收入戶、重障人士供餐老人供餐(食材費)</t>
    <phoneticPr fontId="1" type="noConversion"/>
  </si>
  <si>
    <t>以10人*60元【全免由社區負擔】*22日*8個月</t>
    <phoneticPr fontId="1" type="noConversion"/>
  </si>
  <si>
    <t>長者住院慰問品</t>
    <phoneticPr fontId="1" type="noConversion"/>
  </si>
  <si>
    <t>全年30份*450元估列</t>
    <phoneticPr fontId="1" type="noConversion"/>
  </si>
  <si>
    <t>每月500元*8個月</t>
    <phoneticPr fontId="1" type="noConversion"/>
  </si>
  <si>
    <t>每瓶820元*每月4瓶*8個月</t>
    <phoneticPr fontId="1" type="noConversion"/>
  </si>
  <si>
    <t>支付相關所需清潔用具一式</t>
    <phoneticPr fontId="1" type="noConversion"/>
  </si>
  <si>
    <t>社區活動中心電費及網路費</t>
    <phoneticPr fontId="6" type="noConversion"/>
  </si>
  <si>
    <t>有關公益活動之舉辦事項</t>
  </si>
  <si>
    <t>有關公共設施興設及管理維護事項</t>
    <phoneticPr fontId="1" type="noConversion"/>
  </si>
  <si>
    <t>有關公共設施興設及管理維護事項</t>
    <phoneticPr fontId="1" type="noConversion"/>
  </si>
  <si>
    <t>一式50,000元</t>
    <phoneticPr fontId="1" type="noConversion"/>
  </si>
  <si>
    <t>40張*1800元</t>
    <phoneticPr fontId="1" type="noConversion"/>
  </si>
  <si>
    <t>不銹鋼折合桌(3尺X3尺)
社區活動中心用</t>
    <phoneticPr fontId="1" type="noConversion"/>
  </si>
  <si>
    <t>卡式瓦斯爐+韓式烤盤</t>
    <phoneticPr fontId="1" type="noConversion"/>
  </si>
  <si>
    <t>40個*1600元</t>
    <phoneticPr fontId="1" type="noConversion"/>
  </si>
  <si>
    <t>總計</t>
    <phoneticPr fontId="1" type="noConversion"/>
  </si>
  <si>
    <t>各項經費得相互勻支</t>
    <phoneticPr fontId="1" type="noConversion"/>
  </si>
  <si>
    <t>有關公益活動之舉辦事項</t>
    <phoneticPr fontId="1" type="noConversion"/>
  </si>
  <si>
    <t>135個*400元</t>
    <phoneticPr fontId="1" type="noConversion"/>
  </si>
  <si>
    <t>不鏽鋼便當盒(老人供餐使用)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</si>
</sst>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20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177" fontId="10" fillId="0" borderId="1" xfId="0" applyNumberFormat="1" applyFont="1" applyBorder="1" applyAlignment="1">
      <alignment vertical="center" wrapText="1"/>
    </xf>
    <xf numFmtId="177" fontId="11" fillId="0" borderId="1" xfId="1" applyNumberFormat="1" applyFont="1" applyBorder="1" applyAlignment="1">
      <alignment vertical="center" wrapText="1"/>
    </xf>
    <xf numFmtId="176" fontId="10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/>
    </xf>
    <xf numFmtId="177" fontId="14" fillId="0" borderId="1" xfId="0" applyNumberFormat="1" applyFont="1" applyBorder="1" applyAlignment="1">
      <alignment vertical="center"/>
    </xf>
    <xf numFmtId="177" fontId="14" fillId="0" borderId="1" xfId="0" applyNumberFormat="1" applyFont="1" applyBorder="1">
      <alignment vertical="center"/>
    </xf>
    <xf numFmtId="177" fontId="14" fillId="2" borderId="1" xfId="0" applyNumberFormat="1" applyFont="1" applyFill="1" applyBorder="1" applyAlignment="1">
      <alignment vertical="center"/>
    </xf>
    <xf numFmtId="177" fontId="14" fillId="2" borderId="1" xfId="0" applyNumberFormat="1" applyFont="1" applyFill="1" applyBorder="1">
      <alignment vertical="center"/>
    </xf>
    <xf numFmtId="177" fontId="14" fillId="0" borderId="0" xfId="0" applyNumberFormat="1" applyFont="1">
      <alignment vertical="center"/>
    </xf>
    <xf numFmtId="0" fontId="9" fillId="2" borderId="1" xfId="0" applyFont="1" applyFill="1" applyBorder="1" applyAlignment="1">
      <alignment vertical="center" wrapText="1"/>
    </xf>
    <xf numFmtId="0" fontId="13" fillId="0" borderId="8" xfId="1" applyFont="1" applyBorder="1" applyAlignment="1">
      <alignment vertical="center" wrapText="1"/>
    </xf>
    <xf numFmtId="176" fontId="9" fillId="0" borderId="8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7" fontId="14" fillId="0" borderId="4" xfId="0" applyNumberFormat="1" applyFont="1" applyBorder="1">
      <alignment vertical="center"/>
    </xf>
    <xf numFmtId="176" fontId="15" fillId="0" borderId="2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textRotation="255"/>
    </xf>
    <xf numFmtId="0" fontId="8" fillId="0" borderId="1" xfId="0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76" fontId="14" fillId="0" borderId="2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</cellXfs>
  <cellStyles count="2">
    <cellStyle name="一般" xfId="0" builtinId="0"/>
    <cellStyle name="一般_新塘垃圾場回饋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G15" sqref="G15"/>
    </sheetView>
  </sheetViews>
  <sheetFormatPr defaultRowHeight="27.75"/>
  <cols>
    <col min="1" max="1" width="11.375" style="37" customWidth="1"/>
    <col min="2" max="2" width="12.375" style="37" customWidth="1"/>
    <col min="3" max="3" width="31.75" style="26" customWidth="1"/>
    <col min="4" max="4" width="37.75" style="37" customWidth="1"/>
    <col min="5" max="5" width="21.375" style="32" customWidth="1"/>
    <col min="6" max="16384" width="9" style="37"/>
  </cols>
  <sheetData>
    <row r="1" spans="1:5" ht="38.25" customHeight="1">
      <c r="A1" s="3" t="s">
        <v>25</v>
      </c>
      <c r="B1" s="3"/>
      <c r="C1" s="5"/>
      <c r="D1" s="3"/>
      <c r="E1" s="28"/>
    </row>
    <row r="2" spans="1:5" s="26" customFormat="1" ht="57.75" customHeight="1">
      <c r="A2" s="5" t="s">
        <v>0</v>
      </c>
      <c r="B2" s="5" t="s">
        <v>1</v>
      </c>
      <c r="C2" s="5" t="s">
        <v>10</v>
      </c>
      <c r="D2" s="5" t="s">
        <v>3</v>
      </c>
      <c r="E2" s="29" t="s">
        <v>2</v>
      </c>
    </row>
    <row r="3" spans="1:5" ht="44.25" customHeight="1">
      <c r="A3" s="44" t="s">
        <v>8</v>
      </c>
      <c r="B3" s="53" t="s">
        <v>43</v>
      </c>
      <c r="C3" s="23" t="s">
        <v>26</v>
      </c>
      <c r="D3" s="22" t="s">
        <v>28</v>
      </c>
      <c r="E3" s="30">
        <f>1000*12</f>
        <v>12000</v>
      </c>
    </row>
    <row r="4" spans="1:5" ht="30.75" customHeight="1">
      <c r="A4" s="44"/>
      <c r="B4" s="52"/>
      <c r="C4" s="24" t="s">
        <v>27</v>
      </c>
      <c r="D4" s="27" t="s">
        <v>29</v>
      </c>
      <c r="E4" s="28">
        <f>5000*12</f>
        <v>60000</v>
      </c>
    </row>
    <row r="5" spans="1:5" ht="30.75" customHeight="1">
      <c r="A5" s="44"/>
      <c r="B5" s="54"/>
      <c r="C5" s="24" t="s">
        <v>30</v>
      </c>
      <c r="D5" s="27" t="s">
        <v>31</v>
      </c>
      <c r="E5" s="28">
        <f>1000*12</f>
        <v>12000</v>
      </c>
    </row>
    <row r="6" spans="1:5" ht="78.75" customHeight="1">
      <c r="A6" s="45"/>
      <c r="B6" s="49" t="s">
        <v>51</v>
      </c>
      <c r="C6" s="25" t="s">
        <v>4</v>
      </c>
      <c r="D6" s="20" t="s">
        <v>32</v>
      </c>
      <c r="E6" s="31">
        <f>98*30*22*8</f>
        <v>517440</v>
      </c>
    </row>
    <row r="7" spans="1:5" ht="96" customHeight="1">
      <c r="A7" s="45"/>
      <c r="B7" s="52"/>
      <c r="C7" s="33" t="s">
        <v>33</v>
      </c>
      <c r="D7" s="20" t="s">
        <v>34</v>
      </c>
      <c r="E7" s="31">
        <f>10*60*22*8</f>
        <v>105600</v>
      </c>
    </row>
    <row r="8" spans="1:5" ht="49.5" customHeight="1">
      <c r="A8" s="45"/>
      <c r="B8" s="52"/>
      <c r="C8" s="33" t="s">
        <v>35</v>
      </c>
      <c r="D8" s="20" t="s">
        <v>36</v>
      </c>
      <c r="E8" s="31">
        <f>30*450</f>
        <v>13500</v>
      </c>
    </row>
    <row r="9" spans="1:5">
      <c r="A9" s="45"/>
      <c r="B9" s="52"/>
      <c r="C9" s="25" t="s">
        <v>5</v>
      </c>
      <c r="D9" s="19" t="s">
        <v>37</v>
      </c>
      <c r="E9" s="31">
        <f>500*8</f>
        <v>4000</v>
      </c>
    </row>
    <row r="10" spans="1:5">
      <c r="A10" s="45"/>
      <c r="B10" s="52"/>
      <c r="C10" s="25" t="s">
        <v>6</v>
      </c>
      <c r="D10" s="19" t="s">
        <v>38</v>
      </c>
      <c r="E10" s="31">
        <f>820*4*8</f>
        <v>26240</v>
      </c>
    </row>
    <row r="11" spans="1:5">
      <c r="A11" s="45"/>
      <c r="B11" s="52"/>
      <c r="C11" s="25" t="s">
        <v>7</v>
      </c>
      <c r="D11" s="19" t="s">
        <v>39</v>
      </c>
      <c r="E11" s="31">
        <v>21692</v>
      </c>
    </row>
    <row r="12" spans="1:5" ht="36" customHeight="1" thickBot="1">
      <c r="A12" s="45"/>
      <c r="B12" s="21"/>
      <c r="C12" s="5" t="s">
        <v>9</v>
      </c>
      <c r="D12" s="46">
        <f>SUM(E3:E11)</f>
        <v>772472</v>
      </c>
      <c r="E12" s="47"/>
    </row>
    <row r="13" spans="1:5" ht="59.25" customHeight="1">
      <c r="A13" s="44" t="s">
        <v>11</v>
      </c>
      <c r="B13" s="48" t="s">
        <v>42</v>
      </c>
      <c r="C13" s="34" t="s">
        <v>40</v>
      </c>
      <c r="D13" s="35" t="s">
        <v>44</v>
      </c>
      <c r="E13" s="29">
        <v>50000</v>
      </c>
    </row>
    <row r="14" spans="1:5" ht="59.25" customHeight="1">
      <c r="A14" s="44"/>
      <c r="B14" s="49"/>
      <c r="C14" s="39" t="s">
        <v>46</v>
      </c>
      <c r="D14" s="36" t="s">
        <v>45</v>
      </c>
      <c r="E14" s="29">
        <v>72000</v>
      </c>
    </row>
    <row r="15" spans="1:5" ht="45.75" customHeight="1">
      <c r="A15" s="44"/>
      <c r="B15" s="49"/>
      <c r="C15" s="5" t="s">
        <v>47</v>
      </c>
      <c r="D15" s="36" t="s">
        <v>48</v>
      </c>
      <c r="E15" s="29">
        <v>64000</v>
      </c>
    </row>
    <row r="16" spans="1:5" ht="75.75" customHeight="1">
      <c r="A16" s="44"/>
      <c r="B16" s="62" t="s">
        <v>41</v>
      </c>
      <c r="C16" s="39" t="s">
        <v>53</v>
      </c>
      <c r="D16" s="36" t="s">
        <v>52</v>
      </c>
      <c r="E16" s="40">
        <v>54000</v>
      </c>
    </row>
    <row r="17" spans="1:5" ht="44.25" customHeight="1">
      <c r="A17" s="44"/>
      <c r="B17" s="55" t="s">
        <v>50</v>
      </c>
      <c r="C17" s="56"/>
      <c r="D17" s="56"/>
      <c r="E17" s="57"/>
    </row>
    <row r="18" spans="1:5" ht="51" customHeight="1">
      <c r="A18" s="44"/>
      <c r="B18" s="38"/>
      <c r="C18" s="5" t="s">
        <v>49</v>
      </c>
      <c r="D18" s="50">
        <f>SUM(E13:E17)</f>
        <v>240000</v>
      </c>
      <c r="E18" s="51"/>
    </row>
    <row r="19" spans="1:5" ht="40.5" customHeight="1">
      <c r="A19" s="4" t="s">
        <v>12</v>
      </c>
      <c r="B19" s="41">
        <f>D18+D12</f>
        <v>1012472</v>
      </c>
      <c r="C19" s="42"/>
      <c r="D19" s="42"/>
      <c r="E19" s="43"/>
    </row>
  </sheetData>
  <mergeCells count="9">
    <mergeCell ref="B19:E19"/>
    <mergeCell ref="A3:A12"/>
    <mergeCell ref="D12:E12"/>
    <mergeCell ref="A13:A18"/>
    <mergeCell ref="B13:B15"/>
    <mergeCell ref="D18:E18"/>
    <mergeCell ref="B6:B11"/>
    <mergeCell ref="B3:B5"/>
    <mergeCell ref="B17:E17"/>
  </mergeCells>
  <phoneticPr fontId="1" type="noConversion"/>
  <pageMargins left="0.23622047244094491" right="0.23622047244094491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6" sqref="D6"/>
    </sheetView>
  </sheetViews>
  <sheetFormatPr defaultRowHeight="16.5"/>
  <cols>
    <col min="1" max="1" width="11.375" customWidth="1"/>
    <col min="2" max="2" width="13.375" customWidth="1"/>
    <col min="3" max="3" width="29.375" customWidth="1"/>
    <col min="4" max="4" width="11.5" customWidth="1"/>
    <col min="5" max="5" width="10.375" customWidth="1"/>
    <col min="6" max="6" width="15.125" customWidth="1"/>
    <col min="7" max="7" width="21.375" customWidth="1"/>
  </cols>
  <sheetData>
    <row r="1" spans="1:7" ht="38.25" customHeight="1">
      <c r="A1" s="3" t="s">
        <v>13</v>
      </c>
      <c r="B1" s="3"/>
      <c r="C1" s="4"/>
      <c r="D1" s="4"/>
      <c r="E1" s="4"/>
      <c r="F1" s="3"/>
      <c r="G1" s="3"/>
    </row>
    <row r="2" spans="1:7" s="1" customFormat="1" ht="25.5" customHeight="1">
      <c r="A2" s="5" t="s">
        <v>0</v>
      </c>
      <c r="B2" s="5" t="s">
        <v>1</v>
      </c>
      <c r="C2" s="5" t="s">
        <v>10</v>
      </c>
      <c r="D2" s="5" t="s">
        <v>22</v>
      </c>
      <c r="E2" s="5" t="s">
        <v>20</v>
      </c>
      <c r="F2" s="5" t="s">
        <v>21</v>
      </c>
      <c r="G2" s="5" t="s">
        <v>2</v>
      </c>
    </row>
    <row r="3" spans="1:7" ht="96" customHeight="1">
      <c r="A3" s="44" t="s">
        <v>14</v>
      </c>
      <c r="B3" s="14" t="s">
        <v>17</v>
      </c>
      <c r="C3" s="13" t="s">
        <v>16</v>
      </c>
      <c r="D3" s="17">
        <v>1100</v>
      </c>
      <c r="E3" s="13" t="s">
        <v>23</v>
      </c>
      <c r="F3" s="12">
        <v>1100</v>
      </c>
      <c r="G3" s="7">
        <f>D3*F3</f>
        <v>1210000</v>
      </c>
    </row>
    <row r="4" spans="1:7" ht="78.75" customHeight="1">
      <c r="A4" s="44"/>
      <c r="B4" s="15" t="s">
        <v>18</v>
      </c>
      <c r="C4" s="2" t="s">
        <v>19</v>
      </c>
      <c r="D4" s="18">
        <v>15897</v>
      </c>
      <c r="E4" s="2" t="s">
        <v>24</v>
      </c>
      <c r="F4" s="7">
        <v>1</v>
      </c>
      <c r="G4" s="8">
        <v>15897</v>
      </c>
    </row>
    <row r="5" spans="1:7" ht="42.75" customHeight="1">
      <c r="A5" s="44"/>
      <c r="B5" s="14"/>
      <c r="C5" s="11"/>
      <c r="D5" s="11"/>
      <c r="E5" s="11"/>
      <c r="F5" s="7"/>
      <c r="G5" s="7"/>
    </row>
    <row r="6" spans="1:7" ht="34.5" customHeight="1">
      <c r="A6" s="44"/>
      <c r="B6" s="15"/>
      <c r="C6" s="9"/>
      <c r="D6" s="9"/>
      <c r="E6" s="9"/>
      <c r="F6" s="7"/>
      <c r="G6" s="7"/>
    </row>
    <row r="7" spans="1:7" ht="25.5">
      <c r="A7" s="44"/>
      <c r="B7" s="10"/>
      <c r="C7" s="6" t="s">
        <v>9</v>
      </c>
      <c r="D7" s="16"/>
      <c r="E7" s="16"/>
      <c r="F7" s="46">
        <f>G3+G4</f>
        <v>1225897</v>
      </c>
      <c r="G7" s="61"/>
    </row>
    <row r="8" spans="1:7" ht="40.5" customHeight="1">
      <c r="A8" s="4" t="s">
        <v>15</v>
      </c>
      <c r="B8" s="58">
        <f>F7</f>
        <v>1225897</v>
      </c>
      <c r="C8" s="59"/>
      <c r="D8" s="59"/>
      <c r="E8" s="59"/>
      <c r="F8" s="59"/>
      <c r="G8" s="60"/>
    </row>
  </sheetData>
  <mergeCells count="3">
    <mergeCell ref="B8:G8"/>
    <mergeCell ref="A3:A7"/>
    <mergeCell ref="F7:G7"/>
  </mergeCells>
  <phoneticPr fontId="1" type="noConversion"/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料改</vt:lpstr>
      <vt:lpstr>工作表2</vt:lpstr>
      <vt:lpstr>工作表3</vt:lpstr>
      <vt:lpstr>工作表1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2018-08-14T01:51:59Z</cp:lastPrinted>
  <dcterms:created xsi:type="dcterms:W3CDTF">2016-05-09T06:11:55Z</dcterms:created>
  <dcterms:modified xsi:type="dcterms:W3CDTF">2018-08-22T03:11:17Z</dcterms:modified>
</cp:coreProperties>
</file>