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第1季" sheetId="1" r:id="rId1"/>
    <sheet name="工作表2" sheetId="2" r:id="rId2"/>
  </sheets>
  <definedNames>
    <definedName name="_xlnm.Print_Area" localSheetId="0">'第1季'!$A$1:$I$105</definedName>
    <definedName name="_xlnm.Print_Titles" localSheetId="0">'第1季'!$14:$14</definedName>
  </definedNames>
  <calcPr fullCalcOnLoad="1"/>
</workbook>
</file>

<file path=xl/sharedStrings.xml><?xml version="1.0" encoding="utf-8"?>
<sst xmlns="http://schemas.openxmlformats.org/spreadsheetml/2006/main" count="155" uniqueCount="148">
  <si>
    <t>三、以前年度剩餘款處理情形：</t>
  </si>
  <si>
    <t>五、本年度公益彩券盈餘分配預算編列情形：</t>
  </si>
  <si>
    <t>六、公益彩券盈餘分配之執行數：</t>
  </si>
  <si>
    <t>單位：新台幣元</t>
  </si>
  <si>
    <t>業務單位</t>
  </si>
  <si>
    <t>主管簽章：</t>
  </si>
  <si>
    <t>會計單位</t>
  </si>
  <si>
    <t>機關主管</t>
  </si>
  <si>
    <t>本年度預算數</t>
  </si>
  <si>
    <t>小計</t>
  </si>
  <si>
    <t>小計</t>
  </si>
  <si>
    <t>小計</t>
  </si>
  <si>
    <t>（二）婦女福利</t>
  </si>
  <si>
    <t>（三）老人福利</t>
  </si>
  <si>
    <t>（四）身心障礙者福利</t>
  </si>
  <si>
    <t>（五）社會救助</t>
  </si>
  <si>
    <t>填表說明：「福利類別及項目」，得視當季實際執行情形酌予增減或修正。</t>
  </si>
  <si>
    <t>備註：簽章欄得由各該直轄巿、縣巿政府視業務劃分，自行調整。</t>
  </si>
  <si>
    <t xml:space="preserve">八、公益彩券盈餘預算經費動支及核銷預估情形： （第4季報表本欄免填）                                  </t>
  </si>
  <si>
    <t>（一）兒少福利</t>
  </si>
  <si>
    <t>第1季執行數</t>
  </si>
  <si>
    <t>5.辦理身心障礙者居家服務、個人助理、手語翻譯員相關服務費</t>
  </si>
  <si>
    <t>6.身心障礙者紙尿褲費用</t>
  </si>
  <si>
    <t>8.身心障礙家屬赴台探視交通費補助</t>
  </si>
  <si>
    <t>9.身心障礙者搭乘捷運補助</t>
  </si>
  <si>
    <t>10.身心障礙者送餐服務</t>
  </si>
  <si>
    <t>11.身心障礙者購屋貸款利息補助、停車位貸款利息補貼或承租停車位補助</t>
  </si>
  <si>
    <t>本年度1月起至本季截止累計執行數</t>
  </si>
  <si>
    <t>第2季執行數</t>
  </si>
  <si>
    <t>第3季執行數</t>
  </si>
  <si>
    <t>第4季執行數</t>
  </si>
  <si>
    <t>執行率（%）</t>
  </si>
  <si>
    <t>12.補助身心障礙者復康巴士營運費用</t>
  </si>
  <si>
    <t>13.補助重度以上中低收入身心障礙者裝設有限電視</t>
  </si>
  <si>
    <t>13.補助社會團體、社區辦老人休閒、研習、保健座談、老人團體方案活動</t>
  </si>
  <si>
    <t>備註</t>
  </si>
  <si>
    <t>元。</t>
  </si>
  <si>
    <t>元。</t>
  </si>
  <si>
    <t>八(二)</t>
  </si>
  <si>
    <t>H80+八 (二)數字除以c80的數字=執行率</t>
  </si>
  <si>
    <t>計算方式</t>
  </si>
  <si>
    <t>福利類別及項目</t>
  </si>
  <si>
    <t>2.辦理老人福利活動及研習、訓練、講座、宣導手冊等業務宣導費</t>
  </si>
  <si>
    <t>2.辦理兒少福利相關業務印刷及裝訂</t>
  </si>
  <si>
    <t>1.本縣縣民遭受意外傷害濟助</t>
  </si>
  <si>
    <t>2.本縣縣民非意外致死亡身心障礙濟助</t>
  </si>
  <si>
    <t>5.補助低收入戶裝設有限電視</t>
  </si>
  <si>
    <t>6.弱勢族群交通費津貼</t>
  </si>
  <si>
    <t>7.補助低收入戶就學子女家戶購置電腦</t>
  </si>
  <si>
    <t>9.低收入戶生活扶助</t>
  </si>
  <si>
    <t>10.以工代賑</t>
  </si>
  <si>
    <t>1.辦理兒童及青少年福利服務用人費用</t>
  </si>
  <si>
    <t>3.保母術科班、保母在職研習、親職教育課程等印刷費</t>
  </si>
  <si>
    <t>7.高風險家庭暨兒少保護個案家務指導員到宅服務費</t>
  </si>
  <si>
    <t>8.辦理兒少性交易防制及兒少保護各項教育訓練、研習講師鐘點費其他等費用</t>
  </si>
  <si>
    <t>10.早期療育交通及療育費用</t>
  </si>
  <si>
    <t>11.兒少保護、低(中低)收入戶及弱勢兒童及少年醫療補助等相關費用</t>
  </si>
  <si>
    <t>3.特境家庭個案緊急安置醫療處遇</t>
  </si>
  <si>
    <t>1.婦女服務研習所需講義、業務宣導品等相關費用</t>
  </si>
  <si>
    <t>3.緊急救援系統、耗材維修及復康巴士車輛保養費、車輛保險費、車輛燃料費</t>
  </si>
  <si>
    <t>5.老人日間照顧</t>
  </si>
  <si>
    <t>7.社政資訊系統及居家服務系統等相關系統擴充與維護費</t>
  </si>
  <si>
    <t>8.失能老人輔具及居家無障礙環境改善及中低收入老人住宅設備改善</t>
  </si>
  <si>
    <t>9.老人假牙補助</t>
  </si>
  <si>
    <t>10.老人搭乘捷運、車船補助</t>
  </si>
  <si>
    <t>11.愛心手鍊補助</t>
  </si>
  <si>
    <t>12.補助社區附設老人俱樂部有線電視收視費</t>
  </si>
  <si>
    <t>14.社團、社區發展協會、老人會等團體辦理社區照顧關懷據點開辦設備費</t>
  </si>
  <si>
    <t>1.辦理身心障礙服務用人費用</t>
  </si>
  <si>
    <t>3.委託辦理身心障礙者臨時及短期照顧服務</t>
  </si>
  <si>
    <t>4.委託辦理身心障礙福利服務中心</t>
  </si>
  <si>
    <t>2.身心障礙者輔具資源中心</t>
  </si>
  <si>
    <t>15.社區作業設施費用</t>
  </si>
  <si>
    <t>16.身心障礙者家庭托顧服務</t>
  </si>
  <si>
    <t>17.身心障礙者自立生活支持服務計畫</t>
  </si>
  <si>
    <t>19.社會福利資源系統整合、無障礙交通服務、社會地圖及資訊維護費</t>
  </si>
  <si>
    <t>20.中低收入身心障礙者生活補助</t>
  </si>
  <si>
    <t>21.身心障礙日間及住宿式照顧費用</t>
  </si>
  <si>
    <t>22.身心障礙者輔助器具補助</t>
  </si>
  <si>
    <t>3.辦理社會救助服務用人費用</t>
  </si>
  <si>
    <t>4.弱勢家庭新生代希望工程—暑期工讀導航計畫</t>
  </si>
  <si>
    <t>8.補助本縣弱勢補習、安親及才藝等經費</t>
  </si>
  <si>
    <t>5.委託辦理早期療育聯合服務中心業務有關服務等相關經費</t>
  </si>
  <si>
    <t>6.委託辦理兒少福利服務、托育人員、寄養家庭等相關業務</t>
  </si>
  <si>
    <t>9.托育人員術科班相關課程所需相關費用</t>
  </si>
  <si>
    <t>2.委辦婦女服務、單親家庭、大陸及外籍配偶家庭等相關婦女福利活動費</t>
  </si>
  <si>
    <t>4.辦理婦女節、母親節、父親節等活動費</t>
  </si>
  <si>
    <t>1.辦理老人福利服務人員用人費用</t>
  </si>
  <si>
    <t>4.長青學苑、據點督導辦理獨居、失能老人送餐服務</t>
  </si>
  <si>
    <t>15.老人福利機構重大設施設備維護補助</t>
  </si>
  <si>
    <t>6.老人照服員用人費用及體檢費、赴台觀摩及專業訓練</t>
  </si>
  <si>
    <t>4.委託辦理隔代單親、原住民家庭兒童等諮詢輔導及各項宣導活動</t>
  </si>
  <si>
    <t>12.兒童及少年自立生活方案</t>
  </si>
  <si>
    <t>13.托嬰中心團體保險費</t>
  </si>
  <si>
    <t>14.兒少福利中心、家庭服務中心及各項兒童少年福利服務業務活動等相關費用</t>
  </si>
  <si>
    <r>
      <t xml:space="preserve">           </t>
    </r>
    <r>
      <rPr>
        <b/>
        <u val="single"/>
        <sz val="16"/>
        <color indexed="8"/>
        <rFont val="標楷體"/>
        <family val="4"/>
      </rPr>
      <t xml:space="preserve">金門縣政府   </t>
    </r>
  </si>
  <si>
    <r>
      <t>一、本年度公益彩券盈餘分配管理方式：</t>
    </r>
    <r>
      <rPr>
        <sz val="14"/>
        <color indexed="8"/>
        <rFont val="新細明體"/>
        <family val="1"/>
      </rPr>
      <t>█</t>
    </r>
    <r>
      <rPr>
        <sz val="14"/>
        <color indexed="8"/>
        <rFont val="標楷體"/>
        <family val="4"/>
      </rPr>
      <t>基金管理□收支並列□其他：</t>
    </r>
    <r>
      <rPr>
        <u val="single"/>
        <sz val="14"/>
        <color indexed="8"/>
        <rFont val="標楷體"/>
        <family val="4"/>
      </rPr>
      <t xml:space="preserve">        </t>
    </r>
    <r>
      <rPr>
        <sz val="14"/>
        <color indexed="8"/>
        <rFont val="標楷體"/>
        <family val="4"/>
      </rPr>
      <t>。</t>
    </r>
  </si>
  <si>
    <r>
      <t>（一）截至去年度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月底止，公益彩券盈餘分配待運用數為</t>
    </r>
    <r>
      <rPr>
        <b/>
        <sz val="14"/>
        <color indexed="8"/>
        <rFont val="Times New Roman"/>
        <family val="1"/>
      </rPr>
      <t>(a)</t>
    </r>
  </si>
  <si>
    <r>
      <t>（二）處理情形：</t>
    </r>
    <r>
      <rPr>
        <u val="single"/>
        <sz val="14"/>
        <color indexed="8"/>
        <rFont val="標楷體"/>
        <family val="4"/>
      </rPr>
      <t>納入105年度運用。</t>
    </r>
    <r>
      <rPr>
        <u val="single"/>
        <sz val="14"/>
        <color indexed="8"/>
        <rFont val="Times New Roman"/>
        <family val="1"/>
      </rPr>
      <t xml:space="preserve"> </t>
    </r>
  </si>
  <si>
    <r>
      <t>四、本年度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月起至本季截止，累計公益彩券盈餘分配數為</t>
    </r>
    <r>
      <rPr>
        <b/>
        <sz val="14"/>
        <color indexed="8"/>
        <rFont val="Times New Roman"/>
        <family val="1"/>
      </rPr>
      <t>(b)</t>
    </r>
    <r>
      <rPr>
        <b/>
        <u val="single"/>
        <sz val="14"/>
        <color indexed="8"/>
        <rFont val="Times New Roman"/>
        <family val="1"/>
      </rPr>
      <t xml:space="preserve"> </t>
    </r>
  </si>
  <si>
    <r>
      <t>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計</t>
    </r>
  </si>
  <si>
    <r>
      <t>七、本年度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月起至本季截止公益彩券盈餘分配剩餘情形：</t>
    </r>
  </si>
  <si>
    <r>
      <t>（一）本年度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月起至本季截止，累計公益彩券盈餘分配待運用數</t>
    </r>
    <r>
      <rPr>
        <sz val="14"/>
        <color indexed="8"/>
        <rFont val="Times New Roman"/>
        <family val="1"/>
      </rPr>
      <t>(d)=(a)+(b)-(c</t>
    </r>
    <r>
      <rPr>
        <sz val="14"/>
        <color indexed="8"/>
        <rFont val="標楷體"/>
        <family val="4"/>
      </rPr>
      <t>）</t>
    </r>
  </si>
  <si>
    <r>
      <t>簽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章：</t>
    </r>
  </si>
  <si>
    <r>
      <t>（二）歲出預算原編</t>
    </r>
    <r>
      <rPr>
        <u val="single"/>
        <sz val="14"/>
        <color indexed="8"/>
        <rFont val="Times New Roman"/>
        <family val="1"/>
      </rPr>
      <t xml:space="preserve">   217,879,000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217,879,000       </t>
    </r>
    <r>
      <rPr>
        <sz val="14"/>
        <color indexed="8"/>
        <rFont val="標楷體"/>
        <family val="4"/>
      </rPr>
      <t>元。</t>
    </r>
  </si>
  <si>
    <r>
      <t>（一）歲入預算原編</t>
    </r>
    <r>
      <rPr>
        <u val="single"/>
        <sz val="14"/>
        <color indexed="8"/>
        <rFont val="Times New Roman"/>
        <family val="1"/>
      </rPr>
      <t xml:space="preserve">  111,138,000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111,138,000      </t>
    </r>
    <r>
      <rPr>
        <sz val="14"/>
        <color indexed="8"/>
        <rFont val="標楷體"/>
        <family val="4"/>
      </rPr>
      <t>元。</t>
    </r>
  </si>
  <si>
    <t>公益彩券盈餘分配辦理社會福利事業情形季報表</t>
  </si>
  <si>
    <t>0</t>
  </si>
  <si>
    <t>14.補助身心障礙福利機構水電費及設備維護費、教養服務費</t>
  </si>
  <si>
    <t>18.辦理身心障礙服務各項教育訓練等費用</t>
  </si>
  <si>
    <t>7.精神病患膳食費補助</t>
  </si>
  <si>
    <t>承辦人員簽章：莊珮珊</t>
  </si>
  <si>
    <t>聯絡電話：082-318823#67517</t>
  </si>
  <si>
    <t>中華民國105年10月份至12月份（105年度第4季）</t>
  </si>
  <si>
    <t>本年申請兒童及少年自立案件共計6案，申請未如預期。</t>
  </si>
  <si>
    <t>中央及本縣已編列其相關經費，故以執行公務預算為主，致使執行率偏低。</t>
  </si>
  <si>
    <t>未辦理人員進用事宜。</t>
  </si>
  <si>
    <t>（一）本年度1月起至本季截止，已發包或已簽約經費元，預計於次季執行經費元。</t>
  </si>
  <si>
    <t>（二）預計於次季核銷經費元，預估累計至次季止執行率%。</t>
  </si>
  <si>
    <t>該員於6月21日到職，依實際在職月份撥付用人費用，致使執行率偏低。</t>
  </si>
  <si>
    <t>因細項原因，致經費超支併結算。</t>
  </si>
  <si>
    <t>因細項原因，致經費超支併結算。</t>
  </si>
  <si>
    <t>中央及本縣已編列其相關經費，故以執行公務預算為主，致使執行率偏低。</t>
  </si>
  <si>
    <t>申請案件未如預期,致影響執行率。</t>
  </si>
  <si>
    <t>申請案超出原估預算，經費於捐助個人及其他項下勻支。</t>
  </si>
  <si>
    <t>原預估40人，實際使用人數為50人，原預算無法支應，故超出費用由老人福利服務費-捐助補助、分攤救濟與交流活動費項下勻支。</t>
  </si>
  <si>
    <t>原預估100人，實際使用人數為146人，原預算無法支應，故超出費用由老人福利服務費-捐助補助、分攤救濟與交流活動費項下勻支。</t>
  </si>
  <si>
    <t>本年度截至第四季無人申請。</t>
  </si>
  <si>
    <t>本年度申請共15人次，原預算無法支應，故超出費用由兒童及青少年福利服務-捐助個人經費項下勻支。</t>
  </si>
  <si>
    <t>本年度未辦理人員進用事宜。</t>
  </si>
  <si>
    <t>緊急救援系統原預估申請人數為180人，實際核銷人數137人，申請未如預期，故使執行率偏低。</t>
  </si>
  <si>
    <t>老人搭乘捷運共補助161,774人次、車船補助2,496,091人次，故申請數未如預期。</t>
  </si>
  <si>
    <t>本年度共補助68人，申請數未如預期使執行率偏低。</t>
  </si>
  <si>
    <t>原預計50個單位申請，實際補助27個團體，致使執行率偏低。</t>
  </si>
  <si>
    <t>申請未如預期，105年度申請共計6次，依據申請人安置地方或按天計算，致使執行率偏低。</t>
  </si>
  <si>
    <t>實際申請32人，原預估80人，申請未如預期,致影響執行率。</t>
  </si>
  <si>
    <t>為展現活動新意及吸引力，原預算無法支應，故超出費用由經費婦女福利服務-捐助個人及其他項下勻支。</t>
  </si>
  <si>
    <t>本年度申請人數為11人，服務3656次申請案件超過預期，原預算無法支應，故超出費用由經費身心障礙福利服務-捐助個人及其他項下勻支。</t>
  </si>
  <si>
    <t>尚無個案申請。</t>
  </si>
  <si>
    <t>本年度無個案申請。</t>
  </si>
  <si>
    <t>104年度下學期投保人數50人及105年度上學期投保人數53人。計103人,投保金額每人1,107元,共支出115,671元,收托未如預期，致影響執行率。</t>
  </si>
  <si>
    <t>申請案件未如預期，致影響執行率。</t>
  </si>
  <si>
    <t>社福各系統維護依實際狀況支用，致影響執行率。</t>
  </si>
  <si>
    <t>（二）尚未執行之原因：</t>
  </si>
  <si>
    <r>
      <t>二、本年度第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標楷體"/>
        <family val="4"/>
      </rPr>
      <t>季，彩券盈餘分配數為</t>
    </r>
    <r>
      <rPr>
        <u val="single"/>
        <sz val="14"/>
        <color indexed="8"/>
        <rFont val="Times New Roman"/>
        <family val="1"/>
      </rPr>
      <t>58,374,313</t>
    </r>
    <r>
      <rPr>
        <u val="single"/>
        <sz val="14"/>
        <color indexed="8"/>
        <rFont val="標楷體"/>
        <family val="4"/>
      </rPr>
      <t>元</t>
    </r>
    <r>
      <rPr>
        <sz val="14"/>
        <color indexed="8"/>
        <rFont val="標楷體"/>
        <family val="4"/>
      </rPr>
      <t>。</t>
    </r>
  </si>
  <si>
    <t>填表日期：106年1月12日</t>
  </si>
  <si>
    <t>預計申請人數15人，實際申請案件3人未如預期，致影響執行率。</t>
  </si>
  <si>
    <t>預估申請人數50人，實際申請60人，超出原估預算,不足部分由身心障礙福利服務-獎補助費調整支應。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</si>
</sst>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#,##0.000"/>
    <numFmt numFmtId="184" formatCode="[$€-2]\ #,##0.00_);[Red]\([$€-2]\ #,##0.00\)"/>
    <numFmt numFmtId="185" formatCode="#,##0_ "/>
    <numFmt numFmtId="186" formatCode="#,##0;[Red]#,##0"/>
    <numFmt numFmtId="187" formatCode="[$-404]AM/PM\ hh:mm:ss"/>
    <numFmt numFmtId="188" formatCode="&quot;$&quot;#,##0.00_);[Red]\(&quot;$&quot;#,##0.00\)"/>
    <numFmt numFmtId="189" formatCode="0.00_);[Red]\(0.00\)"/>
    <numFmt numFmtId="190" formatCode="_-###,###,###,###_-;\-###,###,###,###_-;_-&quot;-&quot;_-;_-@_-"/>
  </numFmts>
  <fonts count="7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color indexed="8"/>
      <name val="新細明體"/>
      <family val="1"/>
    </font>
    <font>
      <b/>
      <u val="single"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u val="single"/>
      <sz val="14"/>
      <color indexed="8"/>
      <name val="標楷體"/>
      <family val="4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細明體"/>
      <family val="3"/>
    </font>
    <font>
      <b/>
      <u val="single"/>
      <sz val="16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theme="1"/>
      <name val="Times New Roman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b/>
      <sz val="12"/>
      <color theme="1"/>
      <name val="新細明體"/>
      <family val="1"/>
    </font>
    <font>
      <sz val="14"/>
      <color theme="1"/>
      <name val="Times New Roman"/>
      <family val="1"/>
    </font>
    <font>
      <sz val="12"/>
      <color theme="1"/>
      <name val="細明體"/>
      <family val="3"/>
    </font>
    <font>
      <b/>
      <u val="single"/>
      <sz val="16"/>
      <color theme="1"/>
      <name val="Times New Roman"/>
      <family val="1"/>
    </font>
    <font>
      <b/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41" fontId="65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41" fontId="65" fillId="0" borderId="0" xfId="0" applyNumberFormat="1" applyFont="1" applyFill="1" applyBorder="1" applyAlignment="1">
      <alignment vertical="center"/>
    </xf>
    <xf numFmtId="41" fontId="67" fillId="0" borderId="10" xfId="0" applyNumberFormat="1" applyFont="1" applyFill="1" applyBorder="1" applyAlignment="1">
      <alignment horizontal="center" vertical="center" wrapText="1"/>
    </xf>
    <xf numFmtId="41" fontId="68" fillId="0" borderId="10" xfId="0" applyNumberFormat="1" applyFont="1" applyFill="1" applyBorder="1" applyAlignment="1">
      <alignment horizontal="right" vertical="center"/>
    </xf>
    <xf numFmtId="41" fontId="67" fillId="0" borderId="10" xfId="0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right" vertical="center" wrapText="1"/>
    </xf>
    <xf numFmtId="3" fontId="68" fillId="0" borderId="10" xfId="33" applyNumberFormat="1" applyFont="1" applyFill="1" applyBorder="1" applyAlignment="1">
      <alignment horizontal="right" vertical="center"/>
    </xf>
    <xf numFmtId="41" fontId="68" fillId="0" borderId="10" xfId="33" applyNumberFormat="1" applyFont="1" applyFill="1" applyBorder="1" applyAlignment="1">
      <alignment horizontal="right" vertical="center"/>
    </xf>
    <xf numFmtId="41" fontId="69" fillId="0" borderId="10" xfId="0" applyNumberFormat="1" applyFont="1" applyFill="1" applyBorder="1" applyAlignment="1">
      <alignment horizontal="right" vertical="center"/>
    </xf>
    <xf numFmtId="41" fontId="65" fillId="0" borderId="10" xfId="0" applyNumberFormat="1" applyFont="1" applyFill="1" applyBorder="1" applyAlignment="1">
      <alignment horizontal="right" vertical="center"/>
    </xf>
    <xf numFmtId="41" fontId="65" fillId="0" borderId="11" xfId="0" applyNumberFormat="1" applyFont="1" applyFill="1" applyBorder="1" applyAlignment="1">
      <alignment horizontal="right" vertical="center"/>
    </xf>
    <xf numFmtId="41" fontId="65" fillId="0" borderId="10" xfId="33" applyNumberFormat="1" applyFont="1" applyFill="1" applyBorder="1" applyAlignment="1">
      <alignment horizontal="right" vertical="center"/>
    </xf>
    <xf numFmtId="3" fontId="69" fillId="0" borderId="10" xfId="33" applyNumberFormat="1" applyFont="1" applyFill="1" applyBorder="1" applyAlignment="1">
      <alignment horizontal="right" vertical="center"/>
    </xf>
    <xf numFmtId="41" fontId="69" fillId="0" borderId="10" xfId="33" applyNumberFormat="1" applyFont="1" applyFill="1" applyBorder="1" applyAlignment="1">
      <alignment horizontal="right" vertical="center"/>
    </xf>
    <xf numFmtId="185" fontId="67" fillId="0" borderId="10" xfId="0" applyNumberFormat="1" applyFont="1" applyFill="1" applyBorder="1" applyAlignment="1">
      <alignment horizontal="right" vertical="center" wrapText="1"/>
    </xf>
    <xf numFmtId="41" fontId="66" fillId="0" borderId="0" xfId="0" applyNumberFormat="1" applyFont="1" applyFill="1" applyAlignment="1">
      <alignment vertical="center"/>
    </xf>
    <xf numFmtId="41" fontId="66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85" fontId="65" fillId="0" borderId="10" xfId="33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3" fontId="68" fillId="0" borderId="10" xfId="0" applyNumberFormat="1" applyFont="1" applyFill="1" applyBorder="1" applyAlignment="1">
      <alignment horizontal="right" vertical="center"/>
    </xf>
    <xf numFmtId="3" fontId="69" fillId="0" borderId="10" xfId="0" applyNumberFormat="1" applyFont="1" applyFill="1" applyBorder="1" applyAlignment="1">
      <alignment horizontal="right" vertical="center"/>
    </xf>
    <xf numFmtId="185" fontId="74" fillId="0" borderId="10" xfId="0" applyNumberFormat="1" applyFont="1" applyFill="1" applyBorder="1" applyAlignment="1">
      <alignment vertical="center"/>
    </xf>
    <xf numFmtId="10" fontId="68" fillId="0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vertical="center" wrapText="1"/>
    </xf>
    <xf numFmtId="3" fontId="67" fillId="0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3" fontId="65" fillId="0" borderId="10" xfId="0" applyNumberFormat="1" applyFont="1" applyFill="1" applyBorder="1" applyAlignment="1">
      <alignment horizontal="right" vertical="center" wrapText="1"/>
    </xf>
    <xf numFmtId="3" fontId="65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vertical="center" wrapText="1"/>
    </xf>
    <xf numFmtId="3" fontId="66" fillId="0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 wrapText="1"/>
    </xf>
    <xf numFmtId="3" fontId="75" fillId="0" borderId="0" xfId="0" applyNumberFormat="1" applyFont="1" applyFill="1" applyAlignment="1">
      <alignment horizontal="right" vertical="center" wrapText="1"/>
    </xf>
    <xf numFmtId="0" fontId="70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49" fontId="67" fillId="0" borderId="1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Alignment="1">
      <alignment vertical="center"/>
    </xf>
    <xf numFmtId="3" fontId="70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185" fontId="65" fillId="0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90" fontId="6" fillId="0" borderId="12" xfId="0" applyNumberFormat="1" applyFont="1" applyFill="1" applyBorder="1" applyAlignment="1">
      <alignment vertical="center" shrinkToFit="1"/>
    </xf>
    <xf numFmtId="41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1" fontId="20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6" fillId="0" borderId="10" xfId="33" applyNumberFormat="1" applyFont="1" applyFill="1" applyBorder="1" applyAlignment="1">
      <alignment horizontal="right"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6" fillId="0" borderId="10" xfId="3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9" fontId="65" fillId="0" borderId="10" xfId="0" applyNumberFormat="1" applyFont="1" applyFill="1" applyBorder="1" applyAlignment="1">
      <alignment horizontal="right" vertical="center"/>
    </xf>
    <xf numFmtId="41" fontId="1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2 2" xfId="35"/>
    <cellStyle name="千分位 2 2 2" xfId="36"/>
    <cellStyle name="千分位 2 2 3" xfId="37"/>
    <cellStyle name="千分位 2 3" xfId="38"/>
    <cellStyle name="千分位 2 4" xfId="39"/>
    <cellStyle name="千分位 3" xfId="40"/>
    <cellStyle name="千分位 3 2" xfId="41"/>
    <cellStyle name="千分位 3 2 2" xfId="42"/>
    <cellStyle name="千分位 3 2 3" xfId="43"/>
    <cellStyle name="千分位 3 3" xfId="44"/>
    <cellStyle name="千分位 3 4" xfId="45"/>
    <cellStyle name="千分位 4" xfId="46"/>
    <cellStyle name="千分位 4 2" xfId="47"/>
    <cellStyle name="千分位 4 3" xfId="48"/>
    <cellStyle name="千分位 5" xfId="49"/>
    <cellStyle name="千分位 5 2" xfId="50"/>
    <cellStyle name="千分位 5 3" xfId="51"/>
    <cellStyle name="千分位 6" xfId="52"/>
    <cellStyle name="千分位 7" xfId="53"/>
    <cellStyle name="Comma [0]" xfId="54"/>
    <cellStyle name="Followed Hyperlink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Hyperlink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5" zoomScaleNormal="85" zoomScalePageLayoutView="0" workbookViewId="0" topLeftCell="A85">
      <selection activeCell="O87" sqref="O87"/>
    </sheetView>
  </sheetViews>
  <sheetFormatPr defaultColWidth="8.75390625" defaultRowHeight="16.5"/>
  <cols>
    <col min="1" max="1" width="34.00390625" style="7" customWidth="1"/>
    <col min="2" max="2" width="22.625" style="7" customWidth="1"/>
    <col min="3" max="3" width="13.875" style="7" customWidth="1"/>
    <col min="4" max="4" width="16.125" style="23" customWidth="1"/>
    <col min="5" max="5" width="16.375" style="3" customWidth="1"/>
    <col min="6" max="6" width="16.875" style="23" customWidth="1"/>
    <col min="7" max="7" width="14.75390625" style="7" customWidth="1"/>
    <col min="8" max="8" width="13.25390625" style="7" customWidth="1"/>
    <col min="9" max="9" width="18.00390625" style="94" customWidth="1"/>
    <col min="10" max="10" width="8.75390625" style="1" customWidth="1"/>
    <col min="11" max="11" width="10.00390625" style="1" bestFit="1" customWidth="1"/>
    <col min="12" max="16384" width="8.75390625" style="1" customWidth="1"/>
  </cols>
  <sheetData>
    <row r="1" spans="1:9" s="2" customFormat="1" ht="21">
      <c r="A1" s="107" t="s">
        <v>95</v>
      </c>
      <c r="B1" s="108"/>
      <c r="C1" s="108"/>
      <c r="D1" s="108"/>
      <c r="E1" s="108"/>
      <c r="F1" s="108"/>
      <c r="G1" s="108"/>
      <c r="H1" s="108"/>
      <c r="I1" s="108"/>
    </row>
    <row r="2" spans="1:9" s="2" customFormat="1" ht="25.5">
      <c r="A2" s="111" t="s">
        <v>106</v>
      </c>
      <c r="B2" s="108"/>
      <c r="C2" s="108"/>
      <c r="D2" s="108"/>
      <c r="E2" s="108"/>
      <c r="F2" s="108"/>
      <c r="G2" s="108"/>
      <c r="H2" s="108"/>
      <c r="I2" s="108"/>
    </row>
    <row r="3" spans="1:9" s="2" customFormat="1" ht="19.5">
      <c r="A3" s="110" t="s">
        <v>113</v>
      </c>
      <c r="B3" s="108"/>
      <c r="C3" s="108"/>
      <c r="D3" s="108"/>
      <c r="E3" s="108"/>
      <c r="F3" s="108"/>
      <c r="G3" s="108"/>
      <c r="H3" s="108"/>
      <c r="I3" s="108"/>
    </row>
    <row r="4" spans="1:9" s="2" customFormat="1" ht="30" customHeight="1">
      <c r="A4" s="105" t="s">
        <v>96</v>
      </c>
      <c r="B4" s="106"/>
      <c r="C4" s="106"/>
      <c r="D4" s="106"/>
      <c r="E4" s="106"/>
      <c r="F4" s="106"/>
      <c r="G4" s="106"/>
      <c r="H4" s="106"/>
      <c r="I4" s="106"/>
    </row>
    <row r="5" spans="1:9" s="2" customFormat="1" ht="19.5">
      <c r="A5" s="28" t="s">
        <v>144</v>
      </c>
      <c r="B5" s="29"/>
      <c r="C5" s="29"/>
      <c r="D5" s="6"/>
      <c r="E5" s="75"/>
      <c r="F5" s="6"/>
      <c r="G5" s="29"/>
      <c r="H5" s="29"/>
      <c r="I5" s="94"/>
    </row>
    <row r="6" spans="1:9" s="2" customFormat="1" ht="19.5">
      <c r="A6" s="28" t="s">
        <v>0</v>
      </c>
      <c r="B6" s="29"/>
      <c r="C6" s="29"/>
      <c r="D6" s="6"/>
      <c r="E6" s="75"/>
      <c r="F6" s="6"/>
      <c r="G6" s="29"/>
      <c r="H6" s="29"/>
      <c r="I6" s="94"/>
    </row>
    <row r="7" spans="1:9" s="2" customFormat="1" ht="19.5" customHeight="1">
      <c r="A7" s="30" t="s">
        <v>97</v>
      </c>
      <c r="B7" s="31"/>
      <c r="C7" s="31"/>
      <c r="D7" s="31"/>
      <c r="E7" s="76">
        <v>178583263</v>
      </c>
      <c r="F7" s="28" t="s">
        <v>37</v>
      </c>
      <c r="G7" s="32"/>
      <c r="H7" s="31"/>
      <c r="I7" s="94"/>
    </row>
    <row r="8" spans="1:9" s="2" customFormat="1" ht="19.5" customHeight="1">
      <c r="A8" s="105" t="s">
        <v>98</v>
      </c>
      <c r="B8" s="109"/>
      <c r="C8" s="109"/>
      <c r="D8" s="109"/>
      <c r="E8" s="109"/>
      <c r="F8" s="109"/>
      <c r="G8" s="109"/>
      <c r="H8" s="109"/>
      <c r="I8" s="109"/>
    </row>
    <row r="9" spans="1:9" s="2" customFormat="1" ht="19.5" customHeight="1">
      <c r="A9" s="30" t="s">
        <v>99</v>
      </c>
      <c r="B9" s="31"/>
      <c r="C9" s="31"/>
      <c r="D9" s="31"/>
      <c r="E9" s="77">
        <v>221532488</v>
      </c>
      <c r="F9" s="30" t="s">
        <v>36</v>
      </c>
      <c r="G9" s="31"/>
      <c r="H9" s="31"/>
      <c r="I9" s="94"/>
    </row>
    <row r="10" spans="1:9" s="2" customFormat="1" ht="19.5" customHeight="1">
      <c r="A10" s="28" t="s">
        <v>1</v>
      </c>
      <c r="B10" s="29"/>
      <c r="C10" s="29"/>
      <c r="D10" s="6"/>
      <c r="E10" s="75"/>
      <c r="F10" s="6"/>
      <c r="G10" s="65"/>
      <c r="H10" s="29"/>
      <c r="I10" s="94"/>
    </row>
    <row r="11" spans="1:9" s="2" customFormat="1" ht="19.5" customHeight="1">
      <c r="A11" s="105" t="s">
        <v>105</v>
      </c>
      <c r="B11" s="109"/>
      <c r="C11" s="109"/>
      <c r="D11" s="109"/>
      <c r="E11" s="109"/>
      <c r="F11" s="109"/>
      <c r="G11" s="109"/>
      <c r="H11" s="109"/>
      <c r="I11" s="109"/>
    </row>
    <row r="12" spans="1:9" s="2" customFormat="1" ht="19.5" customHeight="1">
      <c r="A12" s="105" t="s">
        <v>104</v>
      </c>
      <c r="B12" s="106"/>
      <c r="C12" s="106"/>
      <c r="D12" s="106"/>
      <c r="E12" s="106"/>
      <c r="F12" s="106"/>
      <c r="G12" s="106"/>
      <c r="H12" s="106"/>
      <c r="I12" s="106"/>
    </row>
    <row r="13" spans="1:9" s="2" customFormat="1" ht="19.5">
      <c r="A13" s="33" t="s">
        <v>2</v>
      </c>
      <c r="B13" s="34"/>
      <c r="C13" s="35"/>
      <c r="D13" s="8"/>
      <c r="E13" s="78"/>
      <c r="F13" s="8"/>
      <c r="G13" s="35"/>
      <c r="H13" s="36" t="s">
        <v>3</v>
      </c>
      <c r="I13" s="97"/>
    </row>
    <row r="14" spans="1:9" s="2" customFormat="1" ht="42" customHeight="1">
      <c r="A14" s="37" t="s">
        <v>41</v>
      </c>
      <c r="B14" s="37" t="s">
        <v>8</v>
      </c>
      <c r="C14" s="37" t="s">
        <v>20</v>
      </c>
      <c r="D14" s="9" t="s">
        <v>28</v>
      </c>
      <c r="E14" s="67" t="s">
        <v>29</v>
      </c>
      <c r="F14" s="9" t="s">
        <v>30</v>
      </c>
      <c r="G14" s="38" t="s">
        <v>27</v>
      </c>
      <c r="H14" s="39" t="s">
        <v>31</v>
      </c>
      <c r="I14" s="67" t="s">
        <v>35</v>
      </c>
    </row>
    <row r="15" spans="1:9" s="4" customFormat="1" ht="60" customHeight="1">
      <c r="A15" s="41" t="s">
        <v>19</v>
      </c>
      <c r="B15" s="42">
        <f>SUM(B16:B29)</f>
        <v>19003000</v>
      </c>
      <c r="C15" s="43">
        <f>SUM(C16:C29)</f>
        <v>423140</v>
      </c>
      <c r="D15" s="43">
        <v>2092766</v>
      </c>
      <c r="E15" s="25">
        <f>SUM(E16:E29)</f>
        <v>3687455</v>
      </c>
      <c r="F15" s="10">
        <f>SUM(F16:F29)</f>
        <v>9321803</v>
      </c>
      <c r="G15" s="44">
        <f aca="true" t="shared" si="0" ref="G15:G21">SUM(C15:F15)</f>
        <v>15525164</v>
      </c>
      <c r="H15" s="45">
        <f>G15/B15</f>
        <v>0.8169848971215071</v>
      </c>
      <c r="I15" s="98"/>
    </row>
    <row r="16" spans="1:9" s="2" customFormat="1" ht="96.75" customHeight="1">
      <c r="A16" s="46" t="s">
        <v>51</v>
      </c>
      <c r="B16" s="47">
        <v>588000</v>
      </c>
      <c r="C16" s="25">
        <v>0</v>
      </c>
      <c r="D16" s="25">
        <v>0</v>
      </c>
      <c r="E16" s="25">
        <v>123014</v>
      </c>
      <c r="F16" s="25">
        <v>147842</v>
      </c>
      <c r="G16" s="25">
        <f t="shared" si="0"/>
        <v>270856</v>
      </c>
      <c r="H16" s="45">
        <f aca="true" t="shared" si="1" ref="H16:H78">G16/B16</f>
        <v>0.4606394557823129</v>
      </c>
      <c r="I16" s="95" t="s">
        <v>119</v>
      </c>
    </row>
    <row r="17" spans="1:9" s="2" customFormat="1" ht="49.5" customHeight="1">
      <c r="A17" s="48" t="s">
        <v>43</v>
      </c>
      <c r="B17" s="47">
        <v>354000</v>
      </c>
      <c r="C17" s="24">
        <v>0</v>
      </c>
      <c r="D17" s="11">
        <v>6000</v>
      </c>
      <c r="E17" s="24">
        <v>104550</v>
      </c>
      <c r="F17" s="11">
        <v>234648</v>
      </c>
      <c r="G17" s="44">
        <f t="shared" si="0"/>
        <v>345198</v>
      </c>
      <c r="H17" s="45">
        <f t="shared" si="1"/>
        <v>0.9751355932203389</v>
      </c>
      <c r="I17" s="95"/>
    </row>
    <row r="18" spans="1:9" s="2" customFormat="1" ht="111.75" customHeight="1">
      <c r="A18" s="48" t="s">
        <v>52</v>
      </c>
      <c r="B18" s="47">
        <v>225000</v>
      </c>
      <c r="C18" s="24">
        <v>31702</v>
      </c>
      <c r="D18" s="64">
        <v>0</v>
      </c>
      <c r="E18" s="24">
        <v>12500</v>
      </c>
      <c r="F18" s="47">
        <v>57518</v>
      </c>
      <c r="G18" s="44">
        <f t="shared" si="0"/>
        <v>101720</v>
      </c>
      <c r="H18" s="45">
        <f t="shared" si="1"/>
        <v>0.4520888888888889</v>
      </c>
      <c r="I18" s="95" t="s">
        <v>122</v>
      </c>
    </row>
    <row r="19" spans="1:9" s="2" customFormat="1" ht="59.25" customHeight="1">
      <c r="A19" s="48" t="s">
        <v>91</v>
      </c>
      <c r="B19" s="47">
        <v>200000</v>
      </c>
      <c r="C19" s="24">
        <v>0</v>
      </c>
      <c r="D19" s="64">
        <v>0</v>
      </c>
      <c r="E19" s="24">
        <v>0</v>
      </c>
      <c r="F19" s="11"/>
      <c r="G19" s="44">
        <f t="shared" si="0"/>
        <v>0</v>
      </c>
      <c r="H19" s="45">
        <f t="shared" si="1"/>
        <v>0</v>
      </c>
      <c r="I19" s="95" t="s">
        <v>127</v>
      </c>
    </row>
    <row r="20" spans="1:9" s="2" customFormat="1" ht="49.5" customHeight="1">
      <c r="A20" s="48" t="s">
        <v>82</v>
      </c>
      <c r="B20" s="47">
        <v>7000000</v>
      </c>
      <c r="C20" s="24">
        <v>0</v>
      </c>
      <c r="D20" s="11">
        <v>1301468</v>
      </c>
      <c r="E20" s="24">
        <v>1374814</v>
      </c>
      <c r="F20" s="11">
        <v>3538626</v>
      </c>
      <c r="G20" s="44">
        <f t="shared" si="0"/>
        <v>6214908</v>
      </c>
      <c r="H20" s="45">
        <f t="shared" si="1"/>
        <v>0.887844</v>
      </c>
      <c r="I20" s="74"/>
    </row>
    <row r="21" spans="1:9" s="2" customFormat="1" ht="49.5" customHeight="1">
      <c r="A21" s="48" t="s">
        <v>83</v>
      </c>
      <c r="B21" s="47">
        <v>6300000</v>
      </c>
      <c r="C21" s="24">
        <v>0</v>
      </c>
      <c r="D21" s="11">
        <v>173082</v>
      </c>
      <c r="E21" s="79">
        <v>696814</v>
      </c>
      <c r="F21" s="11">
        <v>4291054</v>
      </c>
      <c r="G21" s="44">
        <f t="shared" si="0"/>
        <v>5160950</v>
      </c>
      <c r="H21" s="45">
        <f t="shared" si="1"/>
        <v>0.8191984126984126</v>
      </c>
      <c r="I21" s="74"/>
    </row>
    <row r="22" spans="1:9" s="2" customFormat="1" ht="58.5" customHeight="1">
      <c r="A22" s="48" t="s">
        <v>53</v>
      </c>
      <c r="B22" s="47">
        <v>100000</v>
      </c>
      <c r="C22" s="24">
        <v>0</v>
      </c>
      <c r="D22" s="64">
        <v>0</v>
      </c>
      <c r="E22" s="79">
        <v>0</v>
      </c>
      <c r="F22" s="11">
        <v>0</v>
      </c>
      <c r="G22" s="44">
        <f aca="true" t="shared" si="2" ref="G22:G79">SUM(C22:F22)</f>
        <v>0</v>
      </c>
      <c r="H22" s="45">
        <f t="shared" si="1"/>
        <v>0</v>
      </c>
      <c r="I22" s="74" t="s">
        <v>139</v>
      </c>
    </row>
    <row r="23" spans="1:9" s="2" customFormat="1" ht="93" customHeight="1">
      <c r="A23" s="48" t="s">
        <v>54</v>
      </c>
      <c r="B23" s="47">
        <v>717000</v>
      </c>
      <c r="C23" s="24">
        <v>0</v>
      </c>
      <c r="D23" s="11">
        <v>73874</v>
      </c>
      <c r="E23" s="79">
        <v>0</v>
      </c>
      <c r="F23" s="11">
        <v>451680</v>
      </c>
      <c r="G23" s="44">
        <f>SUM(C23:F23)</f>
        <v>525554</v>
      </c>
      <c r="H23" s="45">
        <f t="shared" si="1"/>
        <v>0.7329902370990237</v>
      </c>
      <c r="I23" s="95" t="s">
        <v>115</v>
      </c>
    </row>
    <row r="24" spans="1:9" s="2" customFormat="1" ht="105" customHeight="1">
      <c r="A24" s="48" t="s">
        <v>84</v>
      </c>
      <c r="B24" s="47">
        <v>194000</v>
      </c>
      <c r="C24" s="24">
        <v>45646</v>
      </c>
      <c r="D24" s="64">
        <v>0</v>
      </c>
      <c r="E24" s="79">
        <v>66000</v>
      </c>
      <c r="F24" s="11">
        <v>17850</v>
      </c>
      <c r="G24" s="44">
        <f aca="true" t="shared" si="3" ref="G24:G31">SUM(C24:F24)</f>
        <v>129496</v>
      </c>
      <c r="H24" s="45">
        <f t="shared" si="1"/>
        <v>0.6675051546391753</v>
      </c>
      <c r="I24" s="74" t="s">
        <v>122</v>
      </c>
    </row>
    <row r="25" spans="1:9" s="2" customFormat="1" ht="49.5" customHeight="1">
      <c r="A25" s="48" t="s">
        <v>55</v>
      </c>
      <c r="B25" s="47">
        <v>100000</v>
      </c>
      <c r="C25" s="24">
        <v>100000</v>
      </c>
      <c r="D25" s="64">
        <v>0</v>
      </c>
      <c r="E25" s="79">
        <v>0</v>
      </c>
      <c r="F25" s="79">
        <v>0</v>
      </c>
      <c r="G25" s="44">
        <f t="shared" si="3"/>
        <v>100000</v>
      </c>
      <c r="H25" s="45">
        <f t="shared" si="1"/>
        <v>1</v>
      </c>
      <c r="I25" s="74"/>
    </row>
    <row r="26" spans="1:9" s="2" customFormat="1" ht="122.25" customHeight="1">
      <c r="A26" s="48" t="s">
        <v>56</v>
      </c>
      <c r="B26" s="47">
        <v>100000</v>
      </c>
      <c r="C26" s="24">
        <v>100000</v>
      </c>
      <c r="D26" s="11">
        <v>44835</v>
      </c>
      <c r="E26" s="79">
        <v>0</v>
      </c>
      <c r="F26" s="11">
        <v>236720</v>
      </c>
      <c r="G26" s="44">
        <f t="shared" si="3"/>
        <v>381555</v>
      </c>
      <c r="H26" s="45">
        <f t="shared" si="1"/>
        <v>3.81555</v>
      </c>
      <c r="I26" s="74" t="s">
        <v>128</v>
      </c>
    </row>
    <row r="27" spans="1:9" s="2" customFormat="1" ht="79.5" customHeight="1">
      <c r="A27" s="48" t="s">
        <v>92</v>
      </c>
      <c r="B27" s="47">
        <v>1500000</v>
      </c>
      <c r="C27" s="24">
        <v>72952</v>
      </c>
      <c r="D27" s="11">
        <v>131171</v>
      </c>
      <c r="E27" s="79">
        <v>519742</v>
      </c>
      <c r="F27" s="11">
        <v>120490</v>
      </c>
      <c r="G27" s="44">
        <f t="shared" si="3"/>
        <v>844355</v>
      </c>
      <c r="H27" s="45">
        <f t="shared" si="1"/>
        <v>0.5629033333333333</v>
      </c>
      <c r="I27" s="74" t="s">
        <v>114</v>
      </c>
    </row>
    <row r="28" spans="1:9" s="2" customFormat="1" ht="177.75" customHeight="1">
      <c r="A28" s="48" t="s">
        <v>93</v>
      </c>
      <c r="B28" s="47">
        <v>150000</v>
      </c>
      <c r="C28" s="24">
        <v>0</v>
      </c>
      <c r="D28" s="11">
        <v>57000</v>
      </c>
      <c r="E28" s="79">
        <v>0</v>
      </c>
      <c r="F28" s="11">
        <v>58671</v>
      </c>
      <c r="G28" s="44">
        <f t="shared" si="3"/>
        <v>115671</v>
      </c>
      <c r="H28" s="45">
        <f t="shared" si="1"/>
        <v>0.77114</v>
      </c>
      <c r="I28" s="74" t="s">
        <v>140</v>
      </c>
    </row>
    <row r="29" spans="1:9" s="2" customFormat="1" ht="49.5" customHeight="1">
      <c r="A29" s="48" t="s">
        <v>94</v>
      </c>
      <c r="B29" s="47">
        <v>1475000</v>
      </c>
      <c r="C29" s="24">
        <v>72840</v>
      </c>
      <c r="D29" s="11">
        <v>305336</v>
      </c>
      <c r="E29" s="79">
        <v>790021</v>
      </c>
      <c r="F29" s="11">
        <v>166704</v>
      </c>
      <c r="G29" s="44">
        <f t="shared" si="3"/>
        <v>1334901</v>
      </c>
      <c r="H29" s="45">
        <f t="shared" si="1"/>
        <v>0.9050176271186441</v>
      </c>
      <c r="I29" s="74"/>
    </row>
    <row r="30" spans="1:11" s="4" customFormat="1" ht="60" customHeight="1">
      <c r="A30" s="50" t="s">
        <v>11</v>
      </c>
      <c r="B30" s="42">
        <f>SUM(B16:B29)</f>
        <v>19003000</v>
      </c>
      <c r="C30" s="13">
        <f>SUM(C16:C29)</f>
        <v>423140</v>
      </c>
      <c r="D30" s="42">
        <v>2092766</v>
      </c>
      <c r="E30" s="80">
        <f>SUM(E16:E29)</f>
        <v>3687455</v>
      </c>
      <c r="F30" s="10">
        <f>SUM(F16:F29)</f>
        <v>9321803</v>
      </c>
      <c r="G30" s="44">
        <f>SUM(G16:G29)</f>
        <v>15525164</v>
      </c>
      <c r="H30" s="45">
        <f t="shared" si="1"/>
        <v>0.8169848971215071</v>
      </c>
      <c r="I30" s="95"/>
      <c r="K30" s="88"/>
    </row>
    <row r="31" spans="1:9" s="4" customFormat="1" ht="60" customHeight="1">
      <c r="A31" s="41" t="s">
        <v>12</v>
      </c>
      <c r="B31" s="42">
        <f>SUM(B32:B35)</f>
        <v>7360000</v>
      </c>
      <c r="C31" s="42">
        <v>45800</v>
      </c>
      <c r="D31" s="10">
        <v>2900586</v>
      </c>
      <c r="E31" s="81">
        <f>SUM(E32:E35)</f>
        <v>1364295</v>
      </c>
      <c r="F31" s="10">
        <f>SUM(F32:F35)</f>
        <v>4395460</v>
      </c>
      <c r="G31" s="44">
        <f t="shared" si="3"/>
        <v>8706141</v>
      </c>
      <c r="H31" s="45">
        <f t="shared" si="1"/>
        <v>1.1828995923913044</v>
      </c>
      <c r="I31" s="95" t="s">
        <v>121</v>
      </c>
    </row>
    <row r="32" spans="1:9" s="2" customFormat="1" ht="49.5" customHeight="1">
      <c r="A32" s="40" t="s">
        <v>58</v>
      </c>
      <c r="B32" s="12">
        <v>1860000</v>
      </c>
      <c r="C32" s="47">
        <v>45800</v>
      </c>
      <c r="D32" s="11">
        <v>115465</v>
      </c>
      <c r="E32" s="24">
        <v>450058</v>
      </c>
      <c r="F32" s="11">
        <v>1247677</v>
      </c>
      <c r="G32" s="44">
        <f>SUM(C32:F32)</f>
        <v>1859000</v>
      </c>
      <c r="H32" s="45">
        <f t="shared" si="1"/>
        <v>0.9994623655913979</v>
      </c>
      <c r="I32" s="96"/>
    </row>
    <row r="33" spans="1:9" s="2" customFormat="1" ht="49.5" customHeight="1">
      <c r="A33" s="40" t="s">
        <v>85</v>
      </c>
      <c r="B33" s="12">
        <v>3600000</v>
      </c>
      <c r="C33" s="47">
        <v>0</v>
      </c>
      <c r="D33" s="11">
        <v>661610</v>
      </c>
      <c r="E33" s="24">
        <v>914237</v>
      </c>
      <c r="F33" s="11">
        <v>1921966</v>
      </c>
      <c r="G33" s="44">
        <f t="shared" si="2"/>
        <v>3497813</v>
      </c>
      <c r="H33" s="45">
        <f t="shared" si="1"/>
        <v>0.9716147222222222</v>
      </c>
      <c r="I33" s="74"/>
    </row>
    <row r="34" spans="1:9" s="2" customFormat="1" ht="49.5" customHeight="1">
      <c r="A34" s="40" t="s">
        <v>57</v>
      </c>
      <c r="B34" s="12">
        <v>100000</v>
      </c>
      <c r="C34" s="47">
        <v>0</v>
      </c>
      <c r="D34" s="64">
        <v>0</v>
      </c>
      <c r="E34" s="24">
        <v>0</v>
      </c>
      <c r="F34" s="11">
        <v>0</v>
      </c>
      <c r="G34" s="44">
        <f t="shared" si="2"/>
        <v>0</v>
      </c>
      <c r="H34" s="45">
        <f t="shared" si="1"/>
        <v>0</v>
      </c>
      <c r="I34" s="95" t="s">
        <v>138</v>
      </c>
    </row>
    <row r="35" spans="1:9" s="2" customFormat="1" ht="126.75" customHeight="1">
      <c r="A35" s="40" t="s">
        <v>86</v>
      </c>
      <c r="B35" s="12">
        <v>1800000</v>
      </c>
      <c r="C35" s="47">
        <v>0</v>
      </c>
      <c r="D35" s="11">
        <v>2123511</v>
      </c>
      <c r="E35" s="24">
        <v>0</v>
      </c>
      <c r="F35" s="11">
        <v>1225817</v>
      </c>
      <c r="G35" s="44">
        <f t="shared" si="2"/>
        <v>3349328</v>
      </c>
      <c r="H35" s="45">
        <f t="shared" si="1"/>
        <v>1.8607377777777778</v>
      </c>
      <c r="I35" s="96" t="s">
        <v>136</v>
      </c>
    </row>
    <row r="36" spans="1:9" s="4" customFormat="1" ht="60" customHeight="1">
      <c r="A36" s="50" t="s">
        <v>10</v>
      </c>
      <c r="B36" s="51">
        <f>SUM(B32:B35)</f>
        <v>7360000</v>
      </c>
      <c r="C36" s="42">
        <f>SUM(C32:C35)</f>
        <v>45800</v>
      </c>
      <c r="D36" s="14">
        <v>2900586</v>
      </c>
      <c r="E36" s="81">
        <f>SUM(E32:E35)</f>
        <v>1364295</v>
      </c>
      <c r="F36" s="10">
        <f>SUM(F32:F35)</f>
        <v>4395460</v>
      </c>
      <c r="G36" s="44">
        <f>SUM(G32:G35)</f>
        <v>8706141</v>
      </c>
      <c r="H36" s="45">
        <f t="shared" si="1"/>
        <v>1.1828995923913044</v>
      </c>
      <c r="I36" s="95"/>
    </row>
    <row r="37" spans="1:9" s="4" customFormat="1" ht="60" customHeight="1">
      <c r="A37" s="41" t="s">
        <v>13</v>
      </c>
      <c r="B37" s="52">
        <f>SUM(B38:B52)</f>
        <v>49676000</v>
      </c>
      <c r="C37" s="43">
        <f>SUM(C38:C52)</f>
        <v>4897412</v>
      </c>
      <c r="D37" s="43">
        <f>SUM(D38:D52)</f>
        <v>8383288</v>
      </c>
      <c r="E37" s="72">
        <f>SUM(E38:E52)</f>
        <v>8729138</v>
      </c>
      <c r="F37" s="10">
        <f>SUM(F38:F52)</f>
        <v>18191990</v>
      </c>
      <c r="G37" s="44">
        <f>SUM(C37:F37)</f>
        <v>40201828</v>
      </c>
      <c r="H37" s="45">
        <f t="shared" si="1"/>
        <v>0.8092806989290603</v>
      </c>
      <c r="I37" s="95"/>
    </row>
    <row r="38" spans="1:9" s="2" customFormat="1" ht="49.5" customHeight="1">
      <c r="A38" s="46" t="s">
        <v>87</v>
      </c>
      <c r="B38" s="53">
        <v>588000</v>
      </c>
      <c r="C38" s="43">
        <v>0</v>
      </c>
      <c r="D38" s="43">
        <v>0</v>
      </c>
      <c r="E38" s="25">
        <v>0</v>
      </c>
      <c r="F38" s="25">
        <v>0</v>
      </c>
      <c r="G38" s="44">
        <f t="shared" si="2"/>
        <v>0</v>
      </c>
      <c r="H38" s="45">
        <f t="shared" si="1"/>
        <v>0</v>
      </c>
      <c r="I38" s="95" t="s">
        <v>129</v>
      </c>
    </row>
    <row r="39" spans="1:9" s="2" customFormat="1" ht="49.5" customHeight="1">
      <c r="A39" s="40" t="s">
        <v>42</v>
      </c>
      <c r="B39" s="12">
        <v>422000</v>
      </c>
      <c r="C39" s="47">
        <v>0</v>
      </c>
      <c r="D39" s="11">
        <v>32360</v>
      </c>
      <c r="E39" s="89">
        <v>25880</v>
      </c>
      <c r="F39" s="11">
        <v>341763</v>
      </c>
      <c r="G39" s="44">
        <f t="shared" si="2"/>
        <v>400003</v>
      </c>
      <c r="H39" s="45">
        <f t="shared" si="1"/>
        <v>0.9478744075829384</v>
      </c>
      <c r="I39" s="95"/>
    </row>
    <row r="40" spans="1:9" s="2" customFormat="1" ht="113.25" customHeight="1">
      <c r="A40" s="40" t="s">
        <v>59</v>
      </c>
      <c r="B40" s="12">
        <v>6600000</v>
      </c>
      <c r="C40" s="47">
        <v>168870</v>
      </c>
      <c r="D40" s="11">
        <v>468210</v>
      </c>
      <c r="E40" s="89">
        <v>239429</v>
      </c>
      <c r="F40" s="11">
        <v>3084003</v>
      </c>
      <c r="G40" s="44">
        <f t="shared" si="2"/>
        <v>3960512</v>
      </c>
      <c r="H40" s="45">
        <f t="shared" si="1"/>
        <v>0.6000775757575758</v>
      </c>
      <c r="I40" s="95" t="s">
        <v>130</v>
      </c>
    </row>
    <row r="41" spans="1:9" s="2" customFormat="1" ht="49.5" customHeight="1">
      <c r="A41" s="40" t="s">
        <v>88</v>
      </c>
      <c r="B41" s="12">
        <v>2900000</v>
      </c>
      <c r="C41" s="47">
        <v>209230</v>
      </c>
      <c r="D41" s="11">
        <v>322840</v>
      </c>
      <c r="E41" s="89">
        <v>313710</v>
      </c>
      <c r="F41" s="11">
        <v>1555685</v>
      </c>
      <c r="G41" s="44">
        <f t="shared" si="2"/>
        <v>2401465</v>
      </c>
      <c r="H41" s="45">
        <f t="shared" si="1"/>
        <v>0.8280913793103448</v>
      </c>
      <c r="I41" s="95"/>
    </row>
    <row r="42" spans="1:9" s="2" customFormat="1" ht="152.25" customHeight="1">
      <c r="A42" s="40" t="s">
        <v>60</v>
      </c>
      <c r="B42" s="12">
        <v>3300000</v>
      </c>
      <c r="C42" s="12">
        <v>538450</v>
      </c>
      <c r="D42" s="11">
        <v>776484</v>
      </c>
      <c r="E42" s="89">
        <v>1279768</v>
      </c>
      <c r="F42" s="11">
        <v>1324847</v>
      </c>
      <c r="G42" s="44">
        <f t="shared" si="2"/>
        <v>3919549</v>
      </c>
      <c r="H42" s="45">
        <f t="shared" si="1"/>
        <v>1.1877421212121213</v>
      </c>
      <c r="I42" s="74" t="s">
        <v>125</v>
      </c>
    </row>
    <row r="43" spans="1:9" s="2" customFormat="1" ht="49.5" customHeight="1">
      <c r="A43" s="40" t="s">
        <v>90</v>
      </c>
      <c r="B43" s="12">
        <v>6246000</v>
      </c>
      <c r="C43" s="12">
        <v>613539</v>
      </c>
      <c r="D43" s="11">
        <v>876385</v>
      </c>
      <c r="E43" s="89">
        <v>1475017</v>
      </c>
      <c r="F43" s="11">
        <v>2038692</v>
      </c>
      <c r="G43" s="44">
        <f t="shared" si="2"/>
        <v>5003633</v>
      </c>
      <c r="H43" s="45">
        <f t="shared" si="1"/>
        <v>0.8010939801472943</v>
      </c>
      <c r="I43" s="95"/>
    </row>
    <row r="44" spans="1:9" s="2" customFormat="1" ht="49.5" customHeight="1">
      <c r="A44" s="40" t="s">
        <v>61</v>
      </c>
      <c r="B44" s="12">
        <v>300000</v>
      </c>
      <c r="C44" s="47">
        <v>0</v>
      </c>
      <c r="D44" s="64" t="s">
        <v>107</v>
      </c>
      <c r="E44" s="24">
        <v>0</v>
      </c>
      <c r="F44" s="11">
        <v>250000</v>
      </c>
      <c r="G44" s="44">
        <f>SUM(C44:F44)</f>
        <v>250000</v>
      </c>
      <c r="H44" s="45">
        <f>G44/B44</f>
        <v>0.8333333333333334</v>
      </c>
      <c r="I44" s="95"/>
    </row>
    <row r="45" spans="1:9" s="2" customFormat="1" ht="161.25" customHeight="1">
      <c r="A45" s="48" t="s">
        <v>62</v>
      </c>
      <c r="B45" s="53">
        <v>1500000</v>
      </c>
      <c r="C45" s="54">
        <v>573322</v>
      </c>
      <c r="D45" s="16">
        <v>399999</v>
      </c>
      <c r="E45" s="73">
        <v>420283</v>
      </c>
      <c r="F45" s="16">
        <v>965192</v>
      </c>
      <c r="G45" s="44">
        <f t="shared" si="2"/>
        <v>2358796</v>
      </c>
      <c r="H45" s="45">
        <f>G45/B45</f>
        <v>1.5725306666666667</v>
      </c>
      <c r="I45" s="74" t="s">
        <v>126</v>
      </c>
    </row>
    <row r="46" spans="1:9" s="2" customFormat="1" ht="49.5" customHeight="1">
      <c r="A46" s="48" t="s">
        <v>63</v>
      </c>
      <c r="B46" s="53">
        <v>4500000</v>
      </c>
      <c r="C46" s="54">
        <v>545700</v>
      </c>
      <c r="D46" s="16">
        <v>1250000</v>
      </c>
      <c r="E46" s="73">
        <v>1411000</v>
      </c>
      <c r="F46" s="16">
        <v>937000</v>
      </c>
      <c r="G46" s="44">
        <f t="shared" si="2"/>
        <v>4143700</v>
      </c>
      <c r="H46" s="45">
        <f t="shared" si="1"/>
        <v>0.9208222222222222</v>
      </c>
      <c r="I46" s="95"/>
    </row>
    <row r="47" spans="1:9" s="2" customFormat="1" ht="106.5" customHeight="1">
      <c r="A47" s="48" t="s">
        <v>64</v>
      </c>
      <c r="B47" s="53">
        <v>19800000</v>
      </c>
      <c r="C47" s="54">
        <v>2108111</v>
      </c>
      <c r="D47" s="16">
        <v>3853752</v>
      </c>
      <c r="E47" s="73">
        <v>3553346</v>
      </c>
      <c r="F47" s="16">
        <v>5962762</v>
      </c>
      <c r="G47" s="44">
        <f>SUM(C47:F47)</f>
        <v>15477971</v>
      </c>
      <c r="H47" s="45">
        <f>G47/B47</f>
        <v>0.781715707070707</v>
      </c>
      <c r="I47" s="100" t="s">
        <v>131</v>
      </c>
    </row>
    <row r="48" spans="1:9" s="2" customFormat="1" ht="65.25" customHeight="1">
      <c r="A48" s="48" t="s">
        <v>65</v>
      </c>
      <c r="B48" s="53">
        <v>100000</v>
      </c>
      <c r="C48" s="73">
        <v>0</v>
      </c>
      <c r="D48" s="73">
        <v>0</v>
      </c>
      <c r="E48" s="73">
        <v>0</v>
      </c>
      <c r="F48" s="73">
        <v>34000</v>
      </c>
      <c r="G48" s="73">
        <f>SUM(C48:F48)</f>
        <v>34000</v>
      </c>
      <c r="H48" s="45">
        <f t="shared" si="1"/>
        <v>0.34</v>
      </c>
      <c r="I48" s="95" t="s">
        <v>132</v>
      </c>
    </row>
    <row r="49" spans="1:9" s="2" customFormat="1" ht="79.5" customHeight="1">
      <c r="A49" s="48" t="s">
        <v>66</v>
      </c>
      <c r="B49" s="53">
        <v>300000</v>
      </c>
      <c r="C49" s="54">
        <v>114750</v>
      </c>
      <c r="D49" s="16">
        <v>47250</v>
      </c>
      <c r="E49" s="73">
        <v>10705</v>
      </c>
      <c r="F49" s="16">
        <v>6750</v>
      </c>
      <c r="G49" s="44">
        <f t="shared" si="2"/>
        <v>179455</v>
      </c>
      <c r="H49" s="45">
        <f t="shared" si="1"/>
        <v>0.5981833333333333</v>
      </c>
      <c r="I49" s="95" t="s">
        <v>133</v>
      </c>
    </row>
    <row r="50" spans="1:9" s="2" customFormat="1" ht="49.5" customHeight="1">
      <c r="A50" s="48" t="s">
        <v>34</v>
      </c>
      <c r="B50" s="53">
        <v>1420000</v>
      </c>
      <c r="C50" s="54">
        <v>25440</v>
      </c>
      <c r="D50" s="16">
        <v>356008</v>
      </c>
      <c r="E50" s="73">
        <v>0</v>
      </c>
      <c r="F50" s="16">
        <v>832506</v>
      </c>
      <c r="G50" s="44">
        <f>SUM(C50:F50)</f>
        <v>1213954</v>
      </c>
      <c r="H50" s="45">
        <f t="shared" si="1"/>
        <v>0.8548971830985915</v>
      </c>
      <c r="I50" s="95"/>
    </row>
    <row r="51" spans="1:9" s="2" customFormat="1" ht="49.5" customHeight="1">
      <c r="A51" s="48" t="s">
        <v>67</v>
      </c>
      <c r="B51" s="53">
        <v>700000</v>
      </c>
      <c r="C51" s="54">
        <v>0</v>
      </c>
      <c r="D51" s="90">
        <v>0</v>
      </c>
      <c r="E51" s="73">
        <v>0</v>
      </c>
      <c r="F51" s="16">
        <v>583465</v>
      </c>
      <c r="G51" s="44">
        <f t="shared" si="2"/>
        <v>583465</v>
      </c>
      <c r="H51" s="45">
        <f t="shared" si="1"/>
        <v>0.8335214285714285</v>
      </c>
      <c r="I51" s="95"/>
    </row>
    <row r="52" spans="1:9" s="2" customFormat="1" ht="49.5" customHeight="1">
      <c r="A52" s="48" t="s">
        <v>89</v>
      </c>
      <c r="B52" s="53">
        <v>1000000</v>
      </c>
      <c r="C52" s="54">
        <v>0</v>
      </c>
      <c r="D52" s="90">
        <v>0</v>
      </c>
      <c r="E52" s="73">
        <v>0</v>
      </c>
      <c r="F52" s="16">
        <v>275325</v>
      </c>
      <c r="G52" s="44">
        <f t="shared" si="2"/>
        <v>275325</v>
      </c>
      <c r="H52" s="45">
        <f t="shared" si="1"/>
        <v>0.275325</v>
      </c>
      <c r="I52" s="95" t="s">
        <v>141</v>
      </c>
    </row>
    <row r="53" spans="1:9" s="4" customFormat="1" ht="60" customHeight="1">
      <c r="A53" s="50" t="s">
        <v>9</v>
      </c>
      <c r="B53" s="52">
        <f aca="true" t="shared" si="4" ref="B53:G53">SUM(B38:B52)</f>
        <v>49676000</v>
      </c>
      <c r="C53" s="19">
        <f t="shared" si="4"/>
        <v>4897412</v>
      </c>
      <c r="D53" s="20">
        <f t="shared" si="4"/>
        <v>8383288</v>
      </c>
      <c r="E53" s="82">
        <f t="shared" si="4"/>
        <v>8729138</v>
      </c>
      <c r="F53" s="20">
        <f t="shared" si="4"/>
        <v>18191990</v>
      </c>
      <c r="G53" s="44">
        <f t="shared" si="4"/>
        <v>40201828</v>
      </c>
      <c r="H53" s="45">
        <f t="shared" si="1"/>
        <v>0.8092806989290603</v>
      </c>
      <c r="I53" s="95"/>
    </row>
    <row r="54" spans="1:9" s="4" customFormat="1" ht="60" customHeight="1">
      <c r="A54" s="41" t="s">
        <v>14</v>
      </c>
      <c r="B54" s="52">
        <f>SUM(B55:B76)</f>
        <v>76756000</v>
      </c>
      <c r="C54" s="43">
        <f>SUM(C55:C76)</f>
        <v>19554972</v>
      </c>
      <c r="D54" s="15">
        <f>SUM(D55:D76)</f>
        <v>18981643</v>
      </c>
      <c r="E54" s="72">
        <f>SUM(E55:E76)</f>
        <v>11468882</v>
      </c>
      <c r="F54" s="72">
        <f>SUM(F55:F76)</f>
        <v>13232441</v>
      </c>
      <c r="G54" s="44">
        <f>SUM(C54:F54)</f>
        <v>63237938</v>
      </c>
      <c r="H54" s="45">
        <f t="shared" si="1"/>
        <v>0.8238826671530565</v>
      </c>
      <c r="I54" s="95"/>
    </row>
    <row r="55" spans="1:9" s="4" customFormat="1" ht="49.5" customHeight="1">
      <c r="A55" s="46" t="s">
        <v>68</v>
      </c>
      <c r="B55" s="53">
        <v>588000</v>
      </c>
      <c r="C55" s="43">
        <v>0</v>
      </c>
      <c r="D55" s="70">
        <v>0</v>
      </c>
      <c r="E55" s="25">
        <v>0</v>
      </c>
      <c r="F55" s="15">
        <v>0</v>
      </c>
      <c r="G55" s="44">
        <f t="shared" si="2"/>
        <v>0</v>
      </c>
      <c r="H55" s="45">
        <f>G55/B55</f>
        <v>0</v>
      </c>
      <c r="I55" s="95"/>
    </row>
    <row r="56" spans="1:9" s="2" customFormat="1" ht="49.5" customHeight="1">
      <c r="A56" s="48" t="s">
        <v>71</v>
      </c>
      <c r="B56" s="53">
        <v>2300000</v>
      </c>
      <c r="C56" s="54">
        <v>0</v>
      </c>
      <c r="D56" s="16">
        <v>568750</v>
      </c>
      <c r="E56" s="73">
        <v>1137500</v>
      </c>
      <c r="F56" s="16">
        <v>290371</v>
      </c>
      <c r="G56" s="44">
        <f t="shared" si="2"/>
        <v>1996621</v>
      </c>
      <c r="H56" s="45">
        <f t="shared" si="1"/>
        <v>0.8680960869565217</v>
      </c>
      <c r="I56" s="95"/>
    </row>
    <row r="57" spans="1:9" s="2" customFormat="1" ht="109.5" customHeight="1">
      <c r="A57" s="48" t="s">
        <v>69</v>
      </c>
      <c r="B57" s="53">
        <v>800000</v>
      </c>
      <c r="C57" s="54">
        <v>0</v>
      </c>
      <c r="D57" s="16">
        <v>16800</v>
      </c>
      <c r="E57" s="83">
        <v>16800</v>
      </c>
      <c r="F57" s="16">
        <v>8400</v>
      </c>
      <c r="G57" s="44">
        <f t="shared" si="2"/>
        <v>42000</v>
      </c>
      <c r="H57" s="45">
        <f>G57/B57</f>
        <v>0.0525</v>
      </c>
      <c r="I57" s="95" t="s">
        <v>134</v>
      </c>
    </row>
    <row r="58" spans="1:9" s="2" customFormat="1" ht="49.5" customHeight="1">
      <c r="A58" s="48" t="s">
        <v>70</v>
      </c>
      <c r="B58" s="53">
        <v>2500000</v>
      </c>
      <c r="C58" s="54">
        <v>0</v>
      </c>
      <c r="D58" s="16">
        <v>1102500</v>
      </c>
      <c r="E58" s="73">
        <v>1102500</v>
      </c>
      <c r="F58" s="17">
        <v>112041</v>
      </c>
      <c r="G58" s="44">
        <f t="shared" si="2"/>
        <v>2317041</v>
      </c>
      <c r="H58" s="45">
        <f t="shared" si="1"/>
        <v>0.9268164</v>
      </c>
      <c r="I58" s="95"/>
    </row>
    <row r="59" spans="1:9" s="2" customFormat="1" ht="49.5" customHeight="1">
      <c r="A59" s="55" t="s">
        <v>21</v>
      </c>
      <c r="B59" s="53">
        <v>2154000</v>
      </c>
      <c r="C59" s="54">
        <v>91086</v>
      </c>
      <c r="D59" s="16">
        <v>421663</v>
      </c>
      <c r="E59" s="83">
        <v>802768</v>
      </c>
      <c r="F59" s="16">
        <v>421975</v>
      </c>
      <c r="G59" s="44">
        <f>SUM(C59:F59)</f>
        <v>1737492</v>
      </c>
      <c r="H59" s="45">
        <f t="shared" si="1"/>
        <v>0.8066350974930362</v>
      </c>
      <c r="I59" s="95"/>
    </row>
    <row r="60" spans="1:9" s="2" customFormat="1" ht="49.5" customHeight="1">
      <c r="A60" s="46" t="s">
        <v>22</v>
      </c>
      <c r="B60" s="53">
        <v>14000000</v>
      </c>
      <c r="C60" s="54">
        <v>2716789</v>
      </c>
      <c r="D60" s="16">
        <v>2775861</v>
      </c>
      <c r="E60" s="83">
        <v>2487500</v>
      </c>
      <c r="F60" s="17">
        <v>4028857</v>
      </c>
      <c r="G60" s="44">
        <f>SUM(C60:F60)</f>
        <v>12009007</v>
      </c>
      <c r="H60" s="45">
        <f t="shared" si="1"/>
        <v>0.8577862142857143</v>
      </c>
      <c r="I60" s="95"/>
    </row>
    <row r="61" spans="1:9" s="2" customFormat="1" ht="49.5" customHeight="1">
      <c r="A61" s="74" t="s">
        <v>110</v>
      </c>
      <c r="B61" s="53">
        <v>1500000</v>
      </c>
      <c r="C61" s="54">
        <v>329353</v>
      </c>
      <c r="D61" s="16">
        <v>357503</v>
      </c>
      <c r="E61" s="83">
        <v>363185</v>
      </c>
      <c r="F61" s="16">
        <v>338768</v>
      </c>
      <c r="G61" s="44">
        <f t="shared" si="2"/>
        <v>1388809</v>
      </c>
      <c r="H61" s="45">
        <f t="shared" si="1"/>
        <v>0.9258726666666667</v>
      </c>
      <c r="I61" s="95"/>
    </row>
    <row r="62" spans="1:9" s="2" customFormat="1" ht="92.25" customHeight="1">
      <c r="A62" s="74" t="s">
        <v>23</v>
      </c>
      <c r="B62" s="53">
        <v>200000</v>
      </c>
      <c r="C62" s="54">
        <v>11540</v>
      </c>
      <c r="D62" s="16">
        <v>16520</v>
      </c>
      <c r="E62" s="83">
        <v>9131</v>
      </c>
      <c r="F62" s="16">
        <v>42495</v>
      </c>
      <c r="G62" s="44">
        <f t="shared" si="2"/>
        <v>79686</v>
      </c>
      <c r="H62" s="45">
        <f t="shared" si="1"/>
        <v>0.39843</v>
      </c>
      <c r="I62" s="95" t="s">
        <v>135</v>
      </c>
    </row>
    <row r="63" spans="1:9" s="3" customFormat="1" ht="49.5" customHeight="1">
      <c r="A63" s="46" t="s">
        <v>24</v>
      </c>
      <c r="B63" s="53">
        <v>800000</v>
      </c>
      <c r="C63" s="54">
        <v>101374</v>
      </c>
      <c r="D63" s="16">
        <v>155629</v>
      </c>
      <c r="E63" s="83">
        <v>171451</v>
      </c>
      <c r="F63" s="91">
        <v>235281</v>
      </c>
      <c r="G63" s="44">
        <f t="shared" si="2"/>
        <v>663735</v>
      </c>
      <c r="H63" s="45">
        <f t="shared" si="1"/>
        <v>0.82966875</v>
      </c>
      <c r="I63" s="95"/>
    </row>
    <row r="64" spans="1:9" s="3" customFormat="1" ht="179.25" customHeight="1">
      <c r="A64" s="46" t="s">
        <v>25</v>
      </c>
      <c r="B64" s="53">
        <v>200000</v>
      </c>
      <c r="C64" s="54">
        <v>62320</v>
      </c>
      <c r="D64" s="16">
        <v>80000</v>
      </c>
      <c r="E64" s="83">
        <v>76000</v>
      </c>
      <c r="F64" s="91">
        <v>68640</v>
      </c>
      <c r="G64" s="44">
        <f t="shared" si="2"/>
        <v>286960</v>
      </c>
      <c r="H64" s="45">
        <f t="shared" si="1"/>
        <v>1.4348</v>
      </c>
      <c r="I64" s="95" t="s">
        <v>137</v>
      </c>
    </row>
    <row r="65" spans="1:9" s="2" customFormat="1" ht="49.5" customHeight="1">
      <c r="A65" s="49" t="s">
        <v>26</v>
      </c>
      <c r="B65" s="53">
        <v>260000</v>
      </c>
      <c r="C65" s="54">
        <v>0</v>
      </c>
      <c r="D65" s="69">
        <v>0</v>
      </c>
      <c r="E65" s="83">
        <v>0</v>
      </c>
      <c r="F65" s="16">
        <v>0</v>
      </c>
      <c r="G65" s="44">
        <f t="shared" si="2"/>
        <v>0</v>
      </c>
      <c r="H65" s="45">
        <f t="shared" si="1"/>
        <v>0</v>
      </c>
      <c r="I65" s="95"/>
    </row>
    <row r="66" spans="1:9" s="2" customFormat="1" ht="49.5" customHeight="1">
      <c r="A66" s="40" t="s">
        <v>32</v>
      </c>
      <c r="B66" s="53">
        <v>7000000</v>
      </c>
      <c r="C66" s="54">
        <v>966000</v>
      </c>
      <c r="D66" s="16">
        <v>1631480</v>
      </c>
      <c r="E66" s="83">
        <v>2167710</v>
      </c>
      <c r="F66" s="16">
        <v>969047</v>
      </c>
      <c r="G66" s="44">
        <f t="shared" si="2"/>
        <v>5734237</v>
      </c>
      <c r="H66" s="45">
        <f t="shared" si="1"/>
        <v>0.8191767142857143</v>
      </c>
      <c r="I66" s="95"/>
    </row>
    <row r="67" spans="1:9" s="2" customFormat="1" ht="49.5" customHeight="1">
      <c r="A67" s="40" t="s">
        <v>33</v>
      </c>
      <c r="B67" s="53">
        <v>800000</v>
      </c>
      <c r="C67" s="54">
        <v>178016</v>
      </c>
      <c r="D67" s="16">
        <v>4406</v>
      </c>
      <c r="E67" s="83">
        <v>5400</v>
      </c>
      <c r="F67" s="16">
        <v>612178</v>
      </c>
      <c r="G67" s="44">
        <f t="shared" si="2"/>
        <v>800000</v>
      </c>
      <c r="H67" s="45">
        <f t="shared" si="1"/>
        <v>1</v>
      </c>
      <c r="I67" s="95"/>
    </row>
    <row r="68" spans="1:9" s="2" customFormat="1" ht="49.5" customHeight="1">
      <c r="A68" s="40" t="s">
        <v>108</v>
      </c>
      <c r="B68" s="53">
        <v>8670000</v>
      </c>
      <c r="C68" s="61">
        <v>0</v>
      </c>
      <c r="D68" s="16">
        <v>1467689</v>
      </c>
      <c r="E68" s="83">
        <v>223961</v>
      </c>
      <c r="F68" s="93">
        <v>5395467</v>
      </c>
      <c r="G68" s="44">
        <f>SUM(C68:F68)</f>
        <v>7087117</v>
      </c>
      <c r="H68" s="45">
        <f t="shared" si="1"/>
        <v>0.8174298731257209</v>
      </c>
      <c r="I68" s="95"/>
    </row>
    <row r="69" spans="1:9" s="2" customFormat="1" ht="49.5" customHeight="1">
      <c r="A69" s="40" t="s">
        <v>72</v>
      </c>
      <c r="B69" s="53">
        <v>1020000</v>
      </c>
      <c r="C69" s="54">
        <v>0</v>
      </c>
      <c r="D69" s="69">
        <v>0</v>
      </c>
      <c r="E69" s="83">
        <v>0</v>
      </c>
      <c r="F69" s="16">
        <v>0</v>
      </c>
      <c r="G69" s="44">
        <f t="shared" si="2"/>
        <v>0</v>
      </c>
      <c r="H69" s="45">
        <f t="shared" si="1"/>
        <v>0</v>
      </c>
      <c r="I69" s="74" t="s">
        <v>139</v>
      </c>
    </row>
    <row r="70" spans="1:9" s="2" customFormat="1" ht="49.5" customHeight="1">
      <c r="A70" s="40" t="s">
        <v>73</v>
      </c>
      <c r="B70" s="53">
        <v>150000</v>
      </c>
      <c r="C70" s="54">
        <v>0</v>
      </c>
      <c r="D70" s="69">
        <v>0</v>
      </c>
      <c r="E70" s="83">
        <v>0</v>
      </c>
      <c r="F70" s="16">
        <v>0</v>
      </c>
      <c r="G70" s="44">
        <f t="shared" si="2"/>
        <v>0</v>
      </c>
      <c r="H70" s="45">
        <f t="shared" si="1"/>
        <v>0</v>
      </c>
      <c r="I70" s="74" t="s">
        <v>139</v>
      </c>
    </row>
    <row r="71" spans="1:9" s="2" customFormat="1" ht="49.5" customHeight="1">
      <c r="A71" s="40" t="s">
        <v>74</v>
      </c>
      <c r="B71" s="53">
        <v>240000</v>
      </c>
      <c r="C71" s="44">
        <v>6235</v>
      </c>
      <c r="D71" s="18">
        <v>9663</v>
      </c>
      <c r="E71" s="83">
        <v>7933</v>
      </c>
      <c r="F71" s="56">
        <v>0</v>
      </c>
      <c r="G71" s="44">
        <f t="shared" si="2"/>
        <v>23831</v>
      </c>
      <c r="H71" s="45">
        <f t="shared" si="1"/>
        <v>0.09929583333333333</v>
      </c>
      <c r="I71" s="95" t="s">
        <v>123</v>
      </c>
    </row>
    <row r="72" spans="1:9" s="2" customFormat="1" ht="49.5" customHeight="1">
      <c r="A72" s="40" t="s">
        <v>109</v>
      </c>
      <c r="B72" s="53">
        <v>324000</v>
      </c>
      <c r="C72" s="54">
        <v>0</v>
      </c>
      <c r="D72" s="27">
        <v>0</v>
      </c>
      <c r="E72" s="83">
        <v>93511</v>
      </c>
      <c r="F72" s="56">
        <v>178920</v>
      </c>
      <c r="G72" s="44">
        <f t="shared" si="2"/>
        <v>272431</v>
      </c>
      <c r="H72" s="45">
        <f t="shared" si="1"/>
        <v>0.8408364197530864</v>
      </c>
      <c r="I72" s="95"/>
    </row>
    <row r="73" spans="1:9" s="2" customFormat="1" ht="93.75" customHeight="1">
      <c r="A73" s="40" t="s">
        <v>75</v>
      </c>
      <c r="B73" s="53">
        <v>850000</v>
      </c>
      <c r="C73" s="54">
        <v>0</v>
      </c>
      <c r="D73" s="27">
        <v>0</v>
      </c>
      <c r="E73" s="83">
        <v>68250</v>
      </c>
      <c r="F73" s="56">
        <v>279490</v>
      </c>
      <c r="G73" s="44">
        <f t="shared" si="2"/>
        <v>347740</v>
      </c>
      <c r="H73" s="45">
        <f t="shared" si="1"/>
        <v>0.40910588235294115</v>
      </c>
      <c r="I73" s="95" t="s">
        <v>142</v>
      </c>
    </row>
    <row r="74" spans="1:9" s="2" customFormat="1" ht="49.5" customHeight="1">
      <c r="A74" s="40" t="s">
        <v>76</v>
      </c>
      <c r="B74" s="53">
        <v>12500000</v>
      </c>
      <c r="C74" s="54">
        <v>6577770</v>
      </c>
      <c r="D74" s="18">
        <v>3877020</v>
      </c>
      <c r="E74" s="83">
        <v>0</v>
      </c>
      <c r="F74" s="92">
        <v>0</v>
      </c>
      <c r="G74" s="44">
        <f t="shared" si="2"/>
        <v>10454790</v>
      </c>
      <c r="H74" s="45">
        <f t="shared" si="1"/>
        <v>0.8363832</v>
      </c>
      <c r="I74" s="95"/>
    </row>
    <row r="75" spans="1:9" s="2" customFormat="1" ht="49.5" customHeight="1">
      <c r="A75" s="40" t="s">
        <v>77</v>
      </c>
      <c r="B75" s="53">
        <v>18150000</v>
      </c>
      <c r="C75" s="54">
        <v>8514489</v>
      </c>
      <c r="D75" s="18">
        <v>6008000</v>
      </c>
      <c r="E75" s="83">
        <v>1723952</v>
      </c>
      <c r="F75" s="92">
        <v>0</v>
      </c>
      <c r="G75" s="44">
        <f t="shared" si="2"/>
        <v>16246441</v>
      </c>
      <c r="H75" s="45">
        <f t="shared" si="1"/>
        <v>0.8951207162534435</v>
      </c>
      <c r="I75" s="95"/>
    </row>
    <row r="76" spans="1:9" s="2" customFormat="1" ht="49.5" customHeight="1">
      <c r="A76" s="40" t="s">
        <v>78</v>
      </c>
      <c r="B76" s="53">
        <v>1750000</v>
      </c>
      <c r="C76" s="54">
        <v>0</v>
      </c>
      <c r="D76" s="18">
        <v>488159</v>
      </c>
      <c r="E76" s="83">
        <v>1011330</v>
      </c>
      <c r="F76" s="56">
        <v>250511</v>
      </c>
      <c r="G76" s="44">
        <f t="shared" si="2"/>
        <v>1750000</v>
      </c>
      <c r="H76" s="45">
        <f t="shared" si="1"/>
        <v>1</v>
      </c>
      <c r="I76" s="95"/>
    </row>
    <row r="77" spans="1:9" s="4" customFormat="1" ht="60" customHeight="1">
      <c r="A77" s="50" t="s">
        <v>9</v>
      </c>
      <c r="B77" s="52">
        <f aca="true" t="shared" si="5" ref="B77:G77">SUM(B55:B76)</f>
        <v>76756000</v>
      </c>
      <c r="C77" s="19">
        <f t="shared" si="5"/>
        <v>19554972</v>
      </c>
      <c r="D77" s="20">
        <f t="shared" si="5"/>
        <v>18981643</v>
      </c>
      <c r="E77" s="84">
        <f t="shared" si="5"/>
        <v>11468882</v>
      </c>
      <c r="F77" s="20">
        <f t="shared" si="5"/>
        <v>13232441</v>
      </c>
      <c r="G77" s="44">
        <f t="shared" si="5"/>
        <v>63237938</v>
      </c>
      <c r="H77" s="45">
        <f t="shared" si="1"/>
        <v>0.8238826671530565</v>
      </c>
      <c r="I77" s="95"/>
    </row>
    <row r="78" spans="1:9" s="4" customFormat="1" ht="60" customHeight="1">
      <c r="A78" s="41" t="s">
        <v>15</v>
      </c>
      <c r="B78" s="43">
        <f>SUM(B79:B88)</f>
        <v>65084000</v>
      </c>
      <c r="C78" s="43">
        <f>SUM(C79:C88)</f>
        <v>15667351</v>
      </c>
      <c r="D78" s="43">
        <f>SUM(D79:D88)</f>
        <v>24099297</v>
      </c>
      <c r="E78" s="25">
        <v>18012602</v>
      </c>
      <c r="F78" s="15">
        <f>SUM(F79:F88)</f>
        <v>9098172</v>
      </c>
      <c r="G78" s="44">
        <f t="shared" si="2"/>
        <v>66877422</v>
      </c>
      <c r="H78" s="45">
        <f t="shared" si="1"/>
        <v>1.027555497510909</v>
      </c>
      <c r="I78" s="96" t="s">
        <v>120</v>
      </c>
    </row>
    <row r="79" spans="1:9" s="2" customFormat="1" ht="49.5" customHeight="1">
      <c r="A79" s="40" t="s">
        <v>44</v>
      </c>
      <c r="B79" s="53">
        <v>7500000</v>
      </c>
      <c r="C79" s="26">
        <v>1400000</v>
      </c>
      <c r="D79" s="16">
        <v>1250000</v>
      </c>
      <c r="E79" s="26">
        <v>3200000</v>
      </c>
      <c r="F79" s="54">
        <v>700000</v>
      </c>
      <c r="G79" s="44">
        <f t="shared" si="2"/>
        <v>6550000</v>
      </c>
      <c r="H79" s="45">
        <f>G79/B79</f>
        <v>0.8733333333333333</v>
      </c>
      <c r="I79" s="96"/>
    </row>
    <row r="80" spans="1:9" s="2" customFormat="1" ht="117" customHeight="1">
      <c r="A80" s="40" t="s">
        <v>45</v>
      </c>
      <c r="B80" s="53">
        <v>18000000</v>
      </c>
      <c r="C80" s="26">
        <v>6000000</v>
      </c>
      <c r="D80" s="16">
        <v>6800000</v>
      </c>
      <c r="E80" s="26">
        <v>5200000</v>
      </c>
      <c r="F80" s="54">
        <v>4200000</v>
      </c>
      <c r="G80" s="44">
        <f aca="true" t="shared" si="6" ref="G80:G87">SUM(C80:F80)</f>
        <v>22200000</v>
      </c>
      <c r="H80" s="45">
        <f aca="true" t="shared" si="7" ref="H80:H88">G80/B80</f>
        <v>1.2333333333333334</v>
      </c>
      <c r="I80" s="96" t="s">
        <v>124</v>
      </c>
    </row>
    <row r="81" spans="1:9" s="2" customFormat="1" ht="69.75" customHeight="1">
      <c r="A81" s="40" t="s">
        <v>79</v>
      </c>
      <c r="B81" s="53">
        <v>588000</v>
      </c>
      <c r="C81" s="26">
        <v>0</v>
      </c>
      <c r="D81" s="90">
        <v>0</v>
      </c>
      <c r="E81" s="26">
        <v>0</v>
      </c>
      <c r="F81" s="54">
        <v>0</v>
      </c>
      <c r="G81" s="44">
        <f t="shared" si="6"/>
        <v>0</v>
      </c>
      <c r="H81" s="45">
        <f t="shared" si="7"/>
        <v>0</v>
      </c>
      <c r="I81" s="96" t="s">
        <v>116</v>
      </c>
    </row>
    <row r="82" spans="1:9" s="2" customFormat="1" ht="49.5" customHeight="1">
      <c r="A82" s="40" t="s">
        <v>80</v>
      </c>
      <c r="B82" s="21">
        <v>1310000</v>
      </c>
      <c r="C82" s="26">
        <v>0</v>
      </c>
      <c r="D82" s="90">
        <v>0</v>
      </c>
      <c r="E82" s="26">
        <v>1148612</v>
      </c>
      <c r="F82" s="54">
        <v>0</v>
      </c>
      <c r="G82" s="44">
        <f t="shared" si="6"/>
        <v>1148612</v>
      </c>
      <c r="H82" s="45">
        <f t="shared" si="7"/>
        <v>0.8768030534351146</v>
      </c>
      <c r="I82" s="96"/>
    </row>
    <row r="83" spans="1:9" s="2" customFormat="1" ht="49.5" customHeight="1">
      <c r="A83" s="40" t="s">
        <v>46</v>
      </c>
      <c r="B83" s="53">
        <v>947000</v>
      </c>
      <c r="C83" s="26">
        <v>669410</v>
      </c>
      <c r="D83" s="16">
        <v>47250</v>
      </c>
      <c r="E83" s="26">
        <v>174385</v>
      </c>
      <c r="F83" s="54">
        <v>18395</v>
      </c>
      <c r="G83" s="44">
        <f t="shared" si="6"/>
        <v>909440</v>
      </c>
      <c r="H83" s="45">
        <f t="shared" si="7"/>
        <v>0.960337909186906</v>
      </c>
      <c r="I83" s="96"/>
    </row>
    <row r="84" spans="1:9" s="2" customFormat="1" ht="49.5" customHeight="1">
      <c r="A84" s="40" t="s">
        <v>47</v>
      </c>
      <c r="B84" s="53">
        <v>9000000</v>
      </c>
      <c r="C84" s="26">
        <v>1755192</v>
      </c>
      <c r="D84" s="16">
        <v>691645</v>
      </c>
      <c r="E84" s="26">
        <v>4262363</v>
      </c>
      <c r="F84" s="54">
        <v>1524842</v>
      </c>
      <c r="G84" s="44">
        <f t="shared" si="6"/>
        <v>8234042</v>
      </c>
      <c r="H84" s="45">
        <f t="shared" si="7"/>
        <v>0.9148935555555555</v>
      </c>
      <c r="I84" s="96"/>
    </row>
    <row r="85" spans="1:9" s="2" customFormat="1" ht="103.5" customHeight="1">
      <c r="A85" s="40" t="s">
        <v>48</v>
      </c>
      <c r="B85" s="53">
        <v>440000</v>
      </c>
      <c r="C85" s="26">
        <v>0</v>
      </c>
      <c r="D85" s="90">
        <v>0</v>
      </c>
      <c r="E85" s="26">
        <v>22000</v>
      </c>
      <c r="F85" s="54">
        <v>42500</v>
      </c>
      <c r="G85" s="44">
        <f t="shared" si="6"/>
        <v>64500</v>
      </c>
      <c r="H85" s="45">
        <f t="shared" si="7"/>
        <v>0.14659090909090908</v>
      </c>
      <c r="I85" s="95" t="s">
        <v>146</v>
      </c>
    </row>
    <row r="86" spans="1:9" s="2" customFormat="1" ht="126.75" customHeight="1">
      <c r="A86" s="40" t="s">
        <v>81</v>
      </c>
      <c r="B86" s="53">
        <v>1200000</v>
      </c>
      <c r="C86" s="26">
        <v>193895</v>
      </c>
      <c r="D86" s="16">
        <v>285830</v>
      </c>
      <c r="E86" s="26">
        <v>375975</v>
      </c>
      <c r="F86" s="54">
        <v>816128</v>
      </c>
      <c r="G86" s="44">
        <f t="shared" si="6"/>
        <v>1671828</v>
      </c>
      <c r="H86" s="45">
        <f t="shared" si="7"/>
        <v>1.39319</v>
      </c>
      <c r="I86" s="74" t="s">
        <v>147</v>
      </c>
    </row>
    <row r="87" spans="1:9" s="2" customFormat="1" ht="49.5" customHeight="1">
      <c r="A87" s="40" t="s">
        <v>49</v>
      </c>
      <c r="B87" s="53">
        <v>8849000</v>
      </c>
      <c r="C87" s="26">
        <v>1527460</v>
      </c>
      <c r="D87" s="16">
        <v>6267793</v>
      </c>
      <c r="E87" s="26">
        <v>1053747</v>
      </c>
      <c r="F87" s="54">
        <v>0</v>
      </c>
      <c r="G87" s="44">
        <f t="shared" si="6"/>
        <v>8849000</v>
      </c>
      <c r="H87" s="45">
        <f>G87/B87</f>
        <v>1</v>
      </c>
      <c r="I87" s="74"/>
    </row>
    <row r="88" spans="1:9" s="2" customFormat="1" ht="49.5" customHeight="1">
      <c r="A88" s="40" t="s">
        <v>50</v>
      </c>
      <c r="B88" s="53">
        <v>17250000</v>
      </c>
      <c r="C88" s="26">
        <v>4121394</v>
      </c>
      <c r="D88" s="16">
        <v>8756779</v>
      </c>
      <c r="E88" s="26">
        <v>2575520</v>
      </c>
      <c r="F88" s="54">
        <v>1796307</v>
      </c>
      <c r="G88" s="44">
        <f>SUM(C88:F88)</f>
        <v>17250000</v>
      </c>
      <c r="H88" s="45">
        <f t="shared" si="7"/>
        <v>1</v>
      </c>
      <c r="I88" s="74"/>
    </row>
    <row r="89" spans="1:9" s="4" customFormat="1" ht="49.5" customHeight="1">
      <c r="A89" s="50" t="s">
        <v>11</v>
      </c>
      <c r="B89" s="43">
        <f>SUM(B79:B88)</f>
        <v>65084000</v>
      </c>
      <c r="C89" s="25">
        <f>SUM(C79:C88)</f>
        <v>15667351</v>
      </c>
      <c r="D89" s="43">
        <f>SUM(D79:D88)</f>
        <v>24099297</v>
      </c>
      <c r="E89" s="25">
        <f>SUM(E79:E88)</f>
        <v>18012602</v>
      </c>
      <c r="F89" s="43">
        <f>SUM(F79:F88)</f>
        <v>9098172</v>
      </c>
      <c r="G89" s="42">
        <f>SUM(C89:F89)</f>
        <v>66877422</v>
      </c>
      <c r="H89" s="45">
        <f>G89/B89</f>
        <v>1.027555497510909</v>
      </c>
      <c r="I89" s="74"/>
    </row>
    <row r="90" spans="1:9" s="4" customFormat="1" ht="49.5" customHeight="1">
      <c r="A90" s="50" t="s">
        <v>100</v>
      </c>
      <c r="B90" s="43">
        <f>B15+B31+B37+B54+B78</f>
        <v>217879000</v>
      </c>
      <c r="C90" s="43">
        <f>C89+C77+C53+C36+C30</f>
        <v>40588675</v>
      </c>
      <c r="D90" s="43">
        <f>D30+D36+D53+D77+D89</f>
        <v>56457580</v>
      </c>
      <c r="E90" s="25">
        <f>E30+E36+E53+E77+E89</f>
        <v>43262372</v>
      </c>
      <c r="F90" s="43">
        <f>F30+F36+F53+F77+F89</f>
        <v>54239866</v>
      </c>
      <c r="G90" s="43">
        <f>G30+G36+G53+G77+G89</f>
        <v>194548493</v>
      </c>
      <c r="H90" s="45">
        <f>G90/B90</f>
        <v>0.8929198913158221</v>
      </c>
      <c r="I90" s="74"/>
    </row>
    <row r="91" spans="1:9" s="2" customFormat="1" ht="42" customHeight="1">
      <c r="A91" s="101" t="s">
        <v>16</v>
      </c>
      <c r="B91" s="102"/>
      <c r="C91" s="102"/>
      <c r="D91" s="102"/>
      <c r="E91" s="102"/>
      <c r="F91" s="102"/>
      <c r="G91" s="102"/>
      <c r="H91" s="102"/>
      <c r="I91" s="102"/>
    </row>
    <row r="92" spans="1:9" s="2" customFormat="1" ht="32.25" customHeight="1">
      <c r="A92" s="28" t="s">
        <v>101</v>
      </c>
      <c r="B92" s="29"/>
      <c r="C92" s="29"/>
      <c r="D92" s="6"/>
      <c r="E92" s="75"/>
      <c r="F92" s="6"/>
      <c r="G92" s="35"/>
      <c r="H92" s="29"/>
      <c r="I92" s="94"/>
    </row>
    <row r="93" spans="1:9" s="2" customFormat="1" ht="36" customHeight="1">
      <c r="A93" s="30" t="s">
        <v>102</v>
      </c>
      <c r="B93" s="57"/>
      <c r="C93" s="57"/>
      <c r="D93" s="57"/>
      <c r="E93" s="85"/>
      <c r="F93" s="57"/>
      <c r="G93" s="58">
        <f>E7+E9-G90</f>
        <v>205567258</v>
      </c>
      <c r="H93" s="59" t="s">
        <v>37</v>
      </c>
      <c r="I93" s="94"/>
    </row>
    <row r="94" spans="1:9" s="2" customFormat="1" ht="66.75" customHeight="1">
      <c r="A94" s="105" t="s">
        <v>143</v>
      </c>
      <c r="B94" s="106"/>
      <c r="C94" s="106"/>
      <c r="D94" s="106"/>
      <c r="E94" s="106"/>
      <c r="F94" s="106"/>
      <c r="G94" s="106"/>
      <c r="H94" s="106"/>
      <c r="I94" s="106"/>
    </row>
    <row r="95" spans="1:9" s="2" customFormat="1" ht="44.25" customHeight="1">
      <c r="A95" s="30" t="s">
        <v>18</v>
      </c>
      <c r="B95" s="31"/>
      <c r="C95" s="31"/>
      <c r="D95" s="22"/>
      <c r="E95" s="86"/>
      <c r="F95" s="22"/>
      <c r="G95" s="31"/>
      <c r="H95" s="31"/>
      <c r="I95" s="94"/>
    </row>
    <row r="96" spans="1:9" s="2" customFormat="1" ht="38.25" customHeight="1">
      <c r="A96" s="71" t="s">
        <v>117</v>
      </c>
      <c r="B96" s="63"/>
      <c r="C96" s="66"/>
      <c r="D96" s="63"/>
      <c r="E96" s="68"/>
      <c r="F96" s="63"/>
      <c r="G96" s="63"/>
      <c r="H96" s="63"/>
      <c r="I96" s="99"/>
    </row>
    <row r="97" spans="1:9" s="2" customFormat="1" ht="28.5" customHeight="1">
      <c r="A97" s="63" t="s">
        <v>118</v>
      </c>
      <c r="B97" s="63"/>
      <c r="C97" s="63"/>
      <c r="D97" s="63"/>
      <c r="E97" s="68"/>
      <c r="F97" s="63"/>
      <c r="G97" s="63"/>
      <c r="H97" s="63"/>
      <c r="I97" s="99"/>
    </row>
    <row r="98" spans="1:9" s="2" customFormat="1" ht="16.5">
      <c r="A98" s="60" t="s">
        <v>111</v>
      </c>
      <c r="B98" s="29"/>
      <c r="C98" s="29"/>
      <c r="D98" s="6"/>
      <c r="E98" s="75"/>
      <c r="F98" s="6"/>
      <c r="G98" s="60" t="s">
        <v>4</v>
      </c>
      <c r="H98" s="29"/>
      <c r="I98" s="94"/>
    </row>
    <row r="99" spans="1:9" s="2" customFormat="1" ht="16.5">
      <c r="A99" s="60" t="s">
        <v>112</v>
      </c>
      <c r="B99" s="29"/>
      <c r="C99" s="29"/>
      <c r="D99" s="6"/>
      <c r="E99" s="75"/>
      <c r="F99" s="6"/>
      <c r="G99" s="60" t="s">
        <v>5</v>
      </c>
      <c r="H99" s="29"/>
      <c r="I99" s="94"/>
    </row>
    <row r="100" spans="1:9" s="2" customFormat="1" ht="16.5">
      <c r="A100" s="60" t="s">
        <v>145</v>
      </c>
      <c r="B100" s="29"/>
      <c r="C100" s="29"/>
      <c r="D100" s="6"/>
      <c r="E100" s="75"/>
      <c r="F100" s="6"/>
      <c r="G100" s="29"/>
      <c r="H100" s="29"/>
      <c r="I100" s="94"/>
    </row>
    <row r="101" spans="1:9" s="2" customFormat="1" ht="16.5">
      <c r="A101" s="60"/>
      <c r="B101" s="29"/>
      <c r="C101" s="29"/>
      <c r="D101" s="6"/>
      <c r="E101" s="75"/>
      <c r="F101" s="6"/>
      <c r="G101" s="29"/>
      <c r="H101" s="29"/>
      <c r="I101" s="94"/>
    </row>
    <row r="102" spans="1:9" s="2" customFormat="1" ht="16.5">
      <c r="A102" s="29"/>
      <c r="B102" s="29"/>
      <c r="C102" s="29"/>
      <c r="D102" s="6"/>
      <c r="E102" s="75"/>
      <c r="F102" s="6"/>
      <c r="G102" s="29"/>
      <c r="H102" s="29"/>
      <c r="I102" s="94"/>
    </row>
    <row r="103" spans="1:9" s="2" customFormat="1" ht="16.5">
      <c r="A103" s="60" t="s">
        <v>6</v>
      </c>
      <c r="B103" s="29"/>
      <c r="C103" s="29"/>
      <c r="D103" s="6"/>
      <c r="E103" s="75"/>
      <c r="F103" s="6"/>
      <c r="G103" s="60" t="s">
        <v>7</v>
      </c>
      <c r="H103" s="29"/>
      <c r="I103" s="94"/>
    </row>
    <row r="104" spans="1:9" s="2" customFormat="1" ht="16.5">
      <c r="A104" s="60" t="s">
        <v>5</v>
      </c>
      <c r="B104" s="29"/>
      <c r="C104" s="29"/>
      <c r="D104" s="6"/>
      <c r="E104" s="75"/>
      <c r="F104" s="6"/>
      <c r="G104" s="60" t="s">
        <v>103</v>
      </c>
      <c r="H104" s="29"/>
      <c r="I104" s="94"/>
    </row>
    <row r="105" spans="1:9" s="2" customFormat="1" ht="27.75" customHeight="1">
      <c r="A105" s="103" t="s">
        <v>17</v>
      </c>
      <c r="B105" s="104"/>
      <c r="C105" s="104"/>
      <c r="D105" s="104"/>
      <c r="E105" s="104"/>
      <c r="F105" s="104"/>
      <c r="G105" s="104"/>
      <c r="H105" s="104"/>
      <c r="I105" s="104"/>
    </row>
    <row r="106" spans="1:9" s="2" customFormat="1" ht="16.5">
      <c r="A106" s="29"/>
      <c r="B106" s="29"/>
      <c r="C106" s="29"/>
      <c r="D106" s="6"/>
      <c r="E106" s="75"/>
      <c r="F106" s="6"/>
      <c r="G106" s="29"/>
      <c r="H106" s="29"/>
      <c r="I106" s="94"/>
    </row>
    <row r="107" spans="1:9" s="2" customFormat="1" ht="16.5">
      <c r="A107" s="29"/>
      <c r="B107" s="29"/>
      <c r="C107" s="29"/>
      <c r="D107" s="6"/>
      <c r="E107" s="75"/>
      <c r="F107" s="6"/>
      <c r="G107" s="29"/>
      <c r="H107" s="29"/>
      <c r="I107" s="94"/>
    </row>
    <row r="108" spans="1:9" s="2" customFormat="1" ht="16.5">
      <c r="A108" s="29"/>
      <c r="B108" s="29"/>
      <c r="C108" s="29"/>
      <c r="D108" s="6"/>
      <c r="E108" s="75"/>
      <c r="F108" s="6"/>
      <c r="G108" s="29"/>
      <c r="H108" s="62"/>
      <c r="I108" s="94"/>
    </row>
    <row r="109" spans="1:9" s="2" customFormat="1" ht="16.5">
      <c r="A109" s="29"/>
      <c r="B109" s="29"/>
      <c r="C109" s="29"/>
      <c r="D109" s="6"/>
      <c r="E109" s="87"/>
      <c r="F109" s="6"/>
      <c r="G109" s="29"/>
      <c r="H109" s="29"/>
      <c r="I109" s="94"/>
    </row>
    <row r="110" spans="1:9" s="2" customFormat="1" ht="16.5">
      <c r="A110" s="29"/>
      <c r="B110" s="29"/>
      <c r="C110" s="29"/>
      <c r="D110" s="6"/>
      <c r="E110" s="75"/>
      <c r="F110" s="6"/>
      <c r="G110" s="29"/>
      <c r="H110" s="29"/>
      <c r="I110" s="94"/>
    </row>
    <row r="111" spans="1:9" s="2" customFormat="1" ht="16.5">
      <c r="A111" s="29"/>
      <c r="B111" s="29"/>
      <c r="C111" s="29"/>
      <c r="D111" s="6"/>
      <c r="E111" s="75"/>
      <c r="F111" s="6"/>
      <c r="G111" s="29"/>
      <c r="H111" s="29"/>
      <c r="I111" s="94"/>
    </row>
    <row r="112" spans="1:8" ht="16.5">
      <c r="A112" s="5"/>
      <c r="B112" s="5"/>
      <c r="C112" s="5"/>
      <c r="D112" s="6"/>
      <c r="E112" s="75"/>
      <c r="F112" s="6"/>
      <c r="G112" s="5"/>
      <c r="H112" s="5"/>
    </row>
    <row r="113" spans="1:8" ht="16.5">
      <c r="A113" s="5"/>
      <c r="B113" s="5"/>
      <c r="C113" s="5"/>
      <c r="D113" s="6"/>
      <c r="E113" s="75"/>
      <c r="F113" s="6"/>
      <c r="G113" s="5"/>
      <c r="H113" s="5"/>
    </row>
    <row r="114" spans="1:8" ht="16.5">
      <c r="A114" s="5"/>
      <c r="B114" s="5"/>
      <c r="C114" s="5"/>
      <c r="D114" s="6"/>
      <c r="E114" s="75"/>
      <c r="F114" s="6"/>
      <c r="G114" s="5"/>
      <c r="H114" s="5"/>
    </row>
    <row r="115" spans="1:8" ht="16.5">
      <c r="A115" s="5"/>
      <c r="B115" s="5"/>
      <c r="C115" s="5"/>
      <c r="D115" s="6"/>
      <c r="E115" s="75"/>
      <c r="F115" s="6"/>
      <c r="G115" s="5"/>
      <c r="H115" s="5"/>
    </row>
    <row r="116" spans="1:8" ht="16.5">
      <c r="A116" s="5"/>
      <c r="B116" s="5"/>
      <c r="C116" s="5"/>
      <c r="D116" s="6"/>
      <c r="E116" s="75"/>
      <c r="F116" s="6"/>
      <c r="G116" s="5"/>
      <c r="H116" s="5"/>
    </row>
    <row r="117" spans="1:8" ht="16.5">
      <c r="A117" s="5"/>
      <c r="B117" s="5"/>
      <c r="C117" s="5"/>
      <c r="D117" s="6"/>
      <c r="E117" s="75"/>
      <c r="F117" s="6"/>
      <c r="G117" s="5"/>
      <c r="H117" s="5"/>
    </row>
    <row r="118" spans="1:8" ht="16.5">
      <c r="A118" s="5"/>
      <c r="B118" s="5"/>
      <c r="C118" s="5"/>
      <c r="D118" s="6"/>
      <c r="E118" s="75"/>
      <c r="F118" s="6"/>
      <c r="G118" s="5"/>
      <c r="H118" s="5"/>
    </row>
    <row r="119" spans="1:8" ht="16.5">
      <c r="A119" s="5"/>
      <c r="B119" s="5"/>
      <c r="C119" s="5"/>
      <c r="D119" s="6"/>
      <c r="E119" s="75"/>
      <c r="F119" s="6"/>
      <c r="G119" s="5"/>
      <c r="H119" s="5"/>
    </row>
    <row r="120" spans="1:8" ht="16.5">
      <c r="A120" s="5"/>
      <c r="B120" s="5"/>
      <c r="C120" s="5"/>
      <c r="D120" s="6"/>
      <c r="E120" s="75"/>
      <c r="F120" s="6"/>
      <c r="G120" s="5"/>
      <c r="H120" s="5"/>
    </row>
    <row r="121" spans="1:8" ht="16.5">
      <c r="A121" s="5"/>
      <c r="B121" s="5"/>
      <c r="C121" s="5"/>
      <c r="D121" s="6"/>
      <c r="E121" s="75"/>
      <c r="F121" s="6"/>
      <c r="G121" s="5"/>
      <c r="H121" s="5"/>
    </row>
    <row r="122" spans="1:8" ht="16.5">
      <c r="A122" s="5"/>
      <c r="B122" s="5"/>
      <c r="C122" s="5"/>
      <c r="D122" s="6"/>
      <c r="E122" s="75"/>
      <c r="F122" s="6"/>
      <c r="G122" s="5"/>
      <c r="H122" s="5"/>
    </row>
    <row r="123" spans="1:8" ht="16.5">
      <c r="A123" s="5"/>
      <c r="B123" s="5"/>
      <c r="C123" s="5"/>
      <c r="D123" s="6"/>
      <c r="E123" s="75"/>
      <c r="F123" s="6"/>
      <c r="G123" s="5"/>
      <c r="H123" s="5"/>
    </row>
    <row r="124" spans="1:8" ht="16.5">
      <c r="A124" s="5"/>
      <c r="B124" s="5"/>
      <c r="C124" s="5"/>
      <c r="D124" s="6"/>
      <c r="E124" s="75"/>
      <c r="F124" s="6"/>
      <c r="G124" s="5"/>
      <c r="H124" s="5"/>
    </row>
    <row r="125" spans="1:8" ht="16.5">
      <c r="A125" s="5"/>
      <c r="B125" s="5"/>
      <c r="C125" s="5"/>
      <c r="D125" s="6"/>
      <c r="E125" s="75"/>
      <c r="F125" s="6"/>
      <c r="G125" s="5"/>
      <c r="H125" s="5"/>
    </row>
  </sheetData>
  <sheetProtection/>
  <mergeCells count="10">
    <mergeCell ref="A91:I91"/>
    <mergeCell ref="A105:I105"/>
    <mergeCell ref="A94:I94"/>
    <mergeCell ref="A1:I1"/>
    <mergeCell ref="A8:I8"/>
    <mergeCell ref="A12:I12"/>
    <mergeCell ref="A3:I3"/>
    <mergeCell ref="A4:I4"/>
    <mergeCell ref="A2:I2"/>
    <mergeCell ref="A11:I11"/>
  </mergeCells>
  <printOptions horizontalCentered="1"/>
  <pageMargins left="0.25" right="0.25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E12" sqref="E12"/>
    </sheetView>
  </sheetViews>
  <sheetFormatPr defaultColWidth="9.00390625" defaultRowHeight="16.5"/>
  <sheetData>
    <row r="3" spans="1:2" ht="16.5">
      <c r="A3" t="s">
        <v>38</v>
      </c>
      <c r="B3" t="s">
        <v>40</v>
      </c>
    </row>
    <row r="4" ht="16.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e222573527_郭蓉蓉</dc:creator>
  <cp:keywords/>
  <dc:description/>
  <cp:lastModifiedBy>Administrator</cp:lastModifiedBy>
  <cp:lastPrinted>2017-01-23T02:32:28Z</cp:lastPrinted>
  <dcterms:created xsi:type="dcterms:W3CDTF">2013-05-16T05:47:59Z</dcterms:created>
  <dcterms:modified xsi:type="dcterms:W3CDTF">2017-01-23T02:34:03Z</dcterms:modified>
  <cp:category/>
  <cp:version/>
  <cp:contentType/>
  <cp:contentStatus/>
</cp:coreProperties>
</file>