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6135" activeTab="0"/>
  </bookViews>
  <sheets>
    <sheet name="第1季" sheetId="1" r:id="rId1"/>
    <sheet name="工作表2" sheetId="2" r:id="rId2"/>
    <sheet name="Sheet2" sheetId="3" r:id="rId3"/>
    <sheet name="Sheet3" sheetId="4" r:id="rId4"/>
    <sheet name="工作表1" sheetId="5" r:id="rId5"/>
  </sheets>
  <definedNames>
    <definedName name="_xlnm.Print_Area" localSheetId="0">'第1季'!$A$1:$I$104</definedName>
    <definedName name="_xlnm.Print_Titles" localSheetId="0">'第1季'!$14:$14</definedName>
  </definedNames>
  <calcPr fullCalcOnLoad="1"/>
</workbook>
</file>

<file path=xl/sharedStrings.xml><?xml version="1.0" encoding="utf-8"?>
<sst xmlns="http://schemas.openxmlformats.org/spreadsheetml/2006/main" count="431" uniqueCount="260">
  <si>
    <t>三、以前年度剩餘款處理情形：</t>
  </si>
  <si>
    <t>五、本年度公益彩券盈餘分配預算編列情形：</t>
  </si>
  <si>
    <t>六、公益彩券盈餘分配之執行數：</t>
  </si>
  <si>
    <t>單位：新台幣元</t>
  </si>
  <si>
    <t>業務單位</t>
  </si>
  <si>
    <t>主管簽章：</t>
  </si>
  <si>
    <t>會計單位</t>
  </si>
  <si>
    <t>機關主管</t>
  </si>
  <si>
    <t>本年度預算數</t>
  </si>
  <si>
    <t>小計</t>
  </si>
  <si>
    <t>小計</t>
  </si>
  <si>
    <t>小計</t>
  </si>
  <si>
    <t>（二）婦女福利</t>
  </si>
  <si>
    <t>（三）老人福利</t>
  </si>
  <si>
    <t>（四）身心障礙者福利</t>
  </si>
  <si>
    <t>（五）社會救助</t>
  </si>
  <si>
    <t>填表說明：「福利類別及項目」，得視當季實際執行情形酌予增減或修正。</t>
  </si>
  <si>
    <t>備註：簽章欄得由各該直轄巿、縣巿政府視業務劃分，自行調整。</t>
  </si>
  <si>
    <t xml:space="preserve">八、公益彩券盈餘預算經費動支及核銷預估情形： （第4季報表本欄免填）                                  </t>
  </si>
  <si>
    <t>（一）兒少福利</t>
  </si>
  <si>
    <t>第1季執行數</t>
  </si>
  <si>
    <t>5.辦理身心障礙者居家服務、個人助理、手語翻譯員相關服務費</t>
  </si>
  <si>
    <t>6.身心障礙者紙尿褲費用</t>
  </si>
  <si>
    <t>7.精神病患膳食費補助</t>
  </si>
  <si>
    <t>8.身心障礙家屬赴台探視交通費補助</t>
  </si>
  <si>
    <t>9.身心障礙者搭乘捷運補助</t>
  </si>
  <si>
    <t>10.身心障礙者送餐服務</t>
  </si>
  <si>
    <t>11.身心障礙者購屋貸款利息補助、停車位貸款利息補貼或承租停車位補助</t>
  </si>
  <si>
    <t>本年度1月起至本季截止累計執行數</t>
  </si>
  <si>
    <t>第2季執行數</t>
  </si>
  <si>
    <t>第3季執行數</t>
  </si>
  <si>
    <t>第4季執行數</t>
  </si>
  <si>
    <t>執行率（%）</t>
  </si>
  <si>
    <t>12.補助身心障礙者復康巴士營運費用</t>
  </si>
  <si>
    <t>13.補助重度以上中低收入身心障礙者裝設有限電視</t>
  </si>
  <si>
    <t>14.補助身心障礙福利機構水電費及設備維護費、教養服務費</t>
  </si>
  <si>
    <t>13.補助社會團體、社區辦老人休閒、研習、保健座談、老人團體方案活動</t>
  </si>
  <si>
    <t>備註</t>
  </si>
  <si>
    <t>元。</t>
  </si>
  <si>
    <t>元。</t>
  </si>
  <si>
    <t>八(二)</t>
  </si>
  <si>
    <t>H80+八 (二)數字除以c80的數字=執行率</t>
  </si>
  <si>
    <t>計算方式</t>
  </si>
  <si>
    <t>福利類別及項目</t>
  </si>
  <si>
    <t>（二）尚未執行之原因：</t>
  </si>
  <si>
    <t>2.辦理老人福利活動及研習、訓練、講座、宣導手冊等業務宣導費</t>
  </si>
  <si>
    <t>2.辦理兒少福利相關業務印刷及裝訂</t>
  </si>
  <si>
    <t>1.本縣縣民遭受意外傷害濟助</t>
  </si>
  <si>
    <t>2.本縣縣民非意外致死亡身心障礙濟助</t>
  </si>
  <si>
    <t>5.補助低收入戶裝設有限電視</t>
  </si>
  <si>
    <t>6.弱勢族群交通費津貼</t>
  </si>
  <si>
    <t>7.補助低收入戶就學子女家戶購置電腦</t>
  </si>
  <si>
    <t>9.低收入戶生活扶助</t>
  </si>
  <si>
    <t>10.以工代賑</t>
  </si>
  <si>
    <t>中華民國105年1月份至3月份（105年度第1季）</t>
  </si>
  <si>
    <t>1.辦理兒童及青少年福利服務用人費用</t>
  </si>
  <si>
    <t>3.保母術科班、保母在職研習、親職教育課程等印刷費</t>
  </si>
  <si>
    <t>7.高風險家庭暨兒少保護個案家務指導員到宅服務費</t>
  </si>
  <si>
    <t>8.辦理兒少性交易防制及兒少保護各項教育訓練、研習講師鐘點費其他等費用</t>
  </si>
  <si>
    <t>10.早期療育交通及療育費用</t>
  </si>
  <si>
    <t>11.兒少保護、低(中低)收入戶及弱勢兒童及少年醫療補助等相關費用</t>
  </si>
  <si>
    <t>3.特境家庭個案緊急安置醫療處遇</t>
  </si>
  <si>
    <t>1.婦女服務研習所需講義、業務宣導品等相關費用</t>
  </si>
  <si>
    <t>3.緊急救援系統、耗材維修及復康巴士車輛保養費、車輛保險費、車輛燃料費</t>
  </si>
  <si>
    <t>5.老人日間照顧</t>
  </si>
  <si>
    <t>7.社政資訊系統及居家服務系統等相關系統擴充與維護費</t>
  </si>
  <si>
    <t>8.失能老人輔具及居家無障礙環境改善及中低收入老人住宅設備改善</t>
  </si>
  <si>
    <t>9.老人假牙補助</t>
  </si>
  <si>
    <t>10.老人搭乘捷運、車船補助</t>
  </si>
  <si>
    <t>11.愛心手鍊補助</t>
  </si>
  <si>
    <t>12.補助社區附設老人俱樂部有線電視收視費</t>
  </si>
  <si>
    <t>14.社團、社區發展協會、老人會等團體辦理社區照顧關懷據點開辦設備費</t>
  </si>
  <si>
    <t>1.辦理身心障礙服務用人費用</t>
  </si>
  <si>
    <t>3.委託辦理身心障礙者臨時及短期照顧服務</t>
  </si>
  <si>
    <t>4.委託辦理身心障礙福利服務中心</t>
  </si>
  <si>
    <t>2.身心障礙者輔具資源中心</t>
  </si>
  <si>
    <t>15.社區作業設施費用</t>
  </si>
  <si>
    <t>16.身心障礙者家庭托顧服務</t>
  </si>
  <si>
    <t>17.身心障礙者自立生活支持服務計畫</t>
  </si>
  <si>
    <t>18.辦理身心障礙服務各項教育訓練等費用</t>
  </si>
  <si>
    <t>19.社會福利資源系統整合、無障礙交通服務、社會地圖及資訊維護費</t>
  </si>
  <si>
    <t>20.中低收入身心障礙者生活補助</t>
  </si>
  <si>
    <t>21.身心障礙日間及住宿式照顧費用</t>
  </si>
  <si>
    <t>22.身心障礙者輔助器具補助</t>
  </si>
  <si>
    <t>3.辦理社會救助服務用人費用</t>
  </si>
  <si>
    <t>4.弱勢家庭新生代希望工程—暑期工讀導航計畫</t>
  </si>
  <si>
    <t>8.補助本縣弱勢補習、安親及才藝等經費</t>
  </si>
  <si>
    <t>5.委託辦理早期療育聯合服務中心業務有關服務等相關經費</t>
  </si>
  <si>
    <t>6.委託辦理兒少福利服務、托育人員、寄養家庭等相關業務</t>
  </si>
  <si>
    <t>9.托育人員術科班相關課程所需相關費用</t>
  </si>
  <si>
    <t>2.委辦婦女服務、單親家庭、大陸及外籍配偶家庭等相關婦女福利活動費</t>
  </si>
  <si>
    <t>4.辦理婦女節、母親節、父親節等活動費</t>
  </si>
  <si>
    <t>1.辦理老人福利服務人員用人費用</t>
  </si>
  <si>
    <t>4.長青學苑、據點督導辦理獨居、失能老人送餐服務</t>
  </si>
  <si>
    <t>15.老人福利機構重大設施設備維護補助</t>
  </si>
  <si>
    <t>6.老人照服員用人費用及體檢費、赴台觀摩及專業訓練</t>
  </si>
  <si>
    <t>4.委託辦理隔代單親、原住民家庭兒童等諮詢輔導及各項宣導活動</t>
  </si>
  <si>
    <t>外包費(4)1980+捐助個人(8)1320</t>
  </si>
  <si>
    <t>外包費(2)250+外包費(3)300+計時計件(1)(2)5576+其他(1)120</t>
  </si>
  <si>
    <t>電子計算機300</t>
  </si>
  <si>
    <t>捐助個人(4)1500</t>
  </si>
  <si>
    <t>捐助個人(5)4500</t>
  </si>
  <si>
    <t>捐助個人(6)19800</t>
  </si>
  <si>
    <t>捐助個人(7)100</t>
  </si>
  <si>
    <t>外包費(全部)3300+專業服務費264+材料及用品36</t>
  </si>
  <si>
    <t>捐助個人(1)100</t>
  </si>
  <si>
    <t>捐助個人(2)+其他(1)</t>
  </si>
  <si>
    <t>印刷裝訂費260+捐助私校及團體(1)1400+其他(2)150+其他(3)50</t>
  </si>
  <si>
    <t>外包費(1)2300</t>
  </si>
  <si>
    <t>外包費(2)800</t>
  </si>
  <si>
    <t>捐助個人(1)14000</t>
  </si>
  <si>
    <t>捐助個人(2)1500</t>
  </si>
  <si>
    <t>捐助個人(3)200</t>
  </si>
  <si>
    <t>捐助個人(4)800</t>
  </si>
  <si>
    <t>捐助個人(5)200</t>
  </si>
  <si>
    <t>捐助個人(6)200+捐助個人(8)60</t>
  </si>
  <si>
    <t>捐助個人(10)7000</t>
  </si>
  <si>
    <t>捐助個人(7)800</t>
  </si>
  <si>
    <t>捐助私校(1)3000+捐助私校(2)3170+捐助私校(3)1500+捐助私校(4)1000</t>
  </si>
  <si>
    <t>捐助私校(5)960+捐助私校(6)60</t>
  </si>
  <si>
    <t>捐助私校(7)150</t>
  </si>
  <si>
    <t>捐助私校(8)120+捐助私校(9)120</t>
  </si>
  <si>
    <t>電子計算機850</t>
  </si>
  <si>
    <t>捐助個人(12)18150</t>
  </si>
  <si>
    <t>捐助個人(13)1750</t>
  </si>
  <si>
    <t>外包費(3)2500</t>
  </si>
  <si>
    <t>用人費用588</t>
  </si>
  <si>
    <t>捐助個人(11)12500</t>
  </si>
  <si>
    <t>印刷裝訂94+材料30+捐助個人(9)200</t>
  </si>
  <si>
    <t>外包費(4)940+計時計件1214</t>
  </si>
  <si>
    <t>外包費(2)7000</t>
  </si>
  <si>
    <t>外包費(1)200</t>
  </si>
  <si>
    <t>外包費(3)100+外包費(4)2800+外包費(5)2800+外包費(6)600</t>
  </si>
  <si>
    <t>計時計件100</t>
  </si>
  <si>
    <t>審查及查詢費(3)184+辦公用品(3)10</t>
  </si>
  <si>
    <t>捐助個人(2)100</t>
  </si>
  <si>
    <t>捐助個人(3)1500</t>
  </si>
  <si>
    <t>印刷及裝訂費(2)150+其他(3)75</t>
  </si>
  <si>
    <t>12.兒童及少年自立生活方案</t>
  </si>
  <si>
    <t>13.托嬰中心團體保險費</t>
  </si>
  <si>
    <t>捐助個人(4)150</t>
  </si>
  <si>
    <t>印刷裝訂(1)95+業務宣導209+其他(2)50</t>
  </si>
  <si>
    <t>審查及查詢費(1)500+審查及查詢費(2)30+辦公用品(1)157+辦公用品(2)30</t>
  </si>
  <si>
    <t>捐助私校及團體(1)600+捐助私校及團體(2)100+其他(1)775</t>
  </si>
  <si>
    <t>捐助個人(2)947</t>
  </si>
  <si>
    <t>捐助個人(3)9000</t>
  </si>
  <si>
    <t>捐助個人(4)440</t>
  </si>
  <si>
    <t>捐助個人(5)1200</t>
  </si>
  <si>
    <t>捐助個人(6)3570+捐助個人(7)5279</t>
  </si>
  <si>
    <t>捐助個人(8)17250</t>
  </si>
  <si>
    <t>捐助個人(1)1310</t>
  </si>
  <si>
    <t>社會救助捐助個人(1)7500</t>
  </si>
  <si>
    <t>社會救助捐助個人(2)18000</t>
  </si>
  <si>
    <t>印刷裝訂及廣告費142+講課鐘點及查詢費200+用品消耗80</t>
  </si>
  <si>
    <t>修理保養及保固152+保險費+17+燃料360+購建固定資產4600+稅捐及規費71+捐助個人(1)1400</t>
  </si>
  <si>
    <t>外包費(1)400+捐助個人(2)1600+捐助私校及團體(3)600+其他(2)300</t>
  </si>
  <si>
    <t>捐助私校及團體(1)300</t>
  </si>
  <si>
    <t>捐助私校及團體(5)700</t>
  </si>
  <si>
    <t>捐助私校及團體(7)1000</t>
  </si>
  <si>
    <t>捐助個人(3)120+捐助私校及團體(2)500+捐助私校及團體(4)500+捐助私校及團體(6)300</t>
  </si>
  <si>
    <t>14.兒少福利中心、家庭服務中心及各項兒童少年福利服務業務活動等相關費用</t>
  </si>
  <si>
    <t>依契約規範按月分批交貨驗收付款</t>
  </si>
  <si>
    <t>水電費、設備維護費預計於105年4月中下旬送件撥款核銷，教養機構服務費尚提補助計畫中，俟核定後預計於五月分完成本年度第一期撥款(分上下年度兩期撥款)。</t>
  </si>
  <si>
    <t>依委託契約規範，已預撥第一季費用新台幣56萬8,750元，尚未辦理核銷。</t>
  </si>
  <si>
    <t>截至目前尚未有個案申請此預算補助。</t>
  </si>
  <si>
    <t>目前尚無個案申請。</t>
  </si>
  <si>
    <r>
      <t xml:space="preserve">           </t>
    </r>
    <r>
      <rPr>
        <b/>
        <u val="single"/>
        <sz val="16"/>
        <color indexed="8"/>
        <rFont val="標楷體"/>
        <family val="4"/>
      </rPr>
      <t xml:space="preserve">金門縣政府   </t>
    </r>
  </si>
  <si>
    <r>
      <t>一、本年度公益彩券盈餘分配管理方式：</t>
    </r>
    <r>
      <rPr>
        <sz val="14"/>
        <color indexed="8"/>
        <rFont val="新細明體"/>
        <family val="1"/>
      </rPr>
      <t>█</t>
    </r>
    <r>
      <rPr>
        <sz val="14"/>
        <color indexed="8"/>
        <rFont val="標楷體"/>
        <family val="4"/>
      </rPr>
      <t>基金管理□收支並列□其他：</t>
    </r>
    <r>
      <rPr>
        <u val="single"/>
        <sz val="14"/>
        <color indexed="8"/>
        <rFont val="標楷體"/>
        <family val="4"/>
      </rPr>
      <t xml:space="preserve">        </t>
    </r>
    <r>
      <rPr>
        <sz val="14"/>
        <color indexed="8"/>
        <rFont val="標楷體"/>
        <family val="4"/>
      </rPr>
      <t>。</t>
    </r>
  </si>
  <si>
    <r>
      <t>二、本年度第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季，彩券盈餘分配數為</t>
    </r>
    <r>
      <rPr>
        <u val="single"/>
        <sz val="14"/>
        <color indexed="8"/>
        <rFont val="Times New Roman"/>
        <family val="1"/>
      </rPr>
      <t>17,786,918</t>
    </r>
    <r>
      <rPr>
        <u val="single"/>
        <sz val="14"/>
        <color indexed="8"/>
        <rFont val="標楷體"/>
        <family val="4"/>
      </rPr>
      <t>元</t>
    </r>
    <r>
      <rPr>
        <sz val="14"/>
        <color indexed="8"/>
        <rFont val="標楷體"/>
        <family val="4"/>
      </rPr>
      <t>。</t>
    </r>
  </si>
  <si>
    <r>
      <t>（一）截至去年度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</rPr>
      <t>月底止，公益彩券盈餘分配待運用數為</t>
    </r>
    <r>
      <rPr>
        <b/>
        <sz val="14"/>
        <color indexed="8"/>
        <rFont val="Times New Roman"/>
        <family val="1"/>
      </rPr>
      <t>(a)</t>
    </r>
  </si>
  <si>
    <r>
      <t>（二）處理情形：</t>
    </r>
    <r>
      <rPr>
        <u val="single"/>
        <sz val="14"/>
        <color indexed="8"/>
        <rFont val="標楷體"/>
        <family val="4"/>
      </rPr>
      <t>納入105年度運用。</t>
    </r>
    <r>
      <rPr>
        <u val="single"/>
        <sz val="14"/>
        <color indexed="8"/>
        <rFont val="Times New Roman"/>
        <family val="1"/>
      </rPr>
      <t xml:space="preserve"> </t>
    </r>
  </si>
  <si>
    <r>
      <t>四、本年度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月起至本季截止，累計公益彩券盈餘分配數為</t>
    </r>
    <r>
      <rPr>
        <b/>
        <sz val="14"/>
        <color indexed="8"/>
        <rFont val="Times New Roman"/>
        <family val="1"/>
      </rPr>
      <t>(b)</t>
    </r>
    <r>
      <rPr>
        <b/>
        <u val="single"/>
        <sz val="14"/>
        <color indexed="8"/>
        <rFont val="Times New Roman"/>
        <family val="1"/>
      </rPr>
      <t xml:space="preserve"> </t>
    </r>
  </si>
  <si>
    <r>
      <t>（一）歲入預算原編</t>
    </r>
    <r>
      <rPr>
        <u val="single"/>
        <sz val="14"/>
        <color indexed="8"/>
        <rFont val="Times New Roman"/>
        <family val="1"/>
      </rPr>
      <t xml:space="preserve">  93,073,000   </t>
    </r>
    <r>
      <rPr>
        <sz val="14"/>
        <color indexed="8"/>
        <rFont val="標楷體"/>
        <family val="4"/>
      </rPr>
      <t>元，追加減</t>
    </r>
    <r>
      <rPr>
        <u val="single"/>
        <sz val="14"/>
        <color indexed="8"/>
        <rFont val="Times New Roman"/>
        <family val="1"/>
      </rPr>
      <t xml:space="preserve">     0       </t>
    </r>
    <r>
      <rPr>
        <sz val="14"/>
        <color indexed="8"/>
        <rFont val="標楷體"/>
        <family val="4"/>
      </rPr>
      <t>元，合計</t>
    </r>
    <r>
      <rPr>
        <u val="single"/>
        <sz val="14"/>
        <color indexed="8"/>
        <rFont val="Times New Roman"/>
        <family val="1"/>
      </rPr>
      <t xml:space="preserve">    93,073,000      </t>
    </r>
    <r>
      <rPr>
        <sz val="14"/>
        <color indexed="8"/>
        <rFont val="標楷體"/>
        <family val="4"/>
      </rPr>
      <t>元。</t>
    </r>
  </si>
  <si>
    <r>
      <t>（二）歲出預算原編</t>
    </r>
    <r>
      <rPr>
        <u val="single"/>
        <sz val="14"/>
        <color indexed="8"/>
        <rFont val="Times New Roman"/>
        <family val="1"/>
      </rPr>
      <t xml:space="preserve">   135,419,000   </t>
    </r>
    <r>
      <rPr>
        <sz val="14"/>
        <color indexed="8"/>
        <rFont val="標楷體"/>
        <family val="4"/>
      </rPr>
      <t>元，追加減</t>
    </r>
    <r>
      <rPr>
        <u val="single"/>
        <sz val="14"/>
        <color indexed="8"/>
        <rFont val="Times New Roman"/>
        <family val="1"/>
      </rPr>
      <t xml:space="preserve">     0     </t>
    </r>
    <r>
      <rPr>
        <sz val="14"/>
        <color indexed="8"/>
        <rFont val="標楷體"/>
        <family val="4"/>
      </rPr>
      <t>元，合計</t>
    </r>
    <r>
      <rPr>
        <u val="single"/>
        <sz val="14"/>
        <color indexed="8"/>
        <rFont val="Times New Roman"/>
        <family val="1"/>
      </rPr>
      <t xml:space="preserve">    135,419,000       </t>
    </r>
    <r>
      <rPr>
        <sz val="14"/>
        <color indexed="8"/>
        <rFont val="標楷體"/>
        <family val="4"/>
      </rPr>
      <t>元。</t>
    </r>
  </si>
  <si>
    <r>
      <t>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</rPr>
      <t>計</t>
    </r>
  </si>
  <si>
    <r>
      <t>七、本年度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月起至本季截止公益彩券盈餘分配剩餘情形：</t>
    </r>
  </si>
  <si>
    <r>
      <t>（一）本年度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月起至本季截止，累計公益彩券盈餘分配待運用數</t>
    </r>
    <r>
      <rPr>
        <sz val="14"/>
        <color indexed="8"/>
        <rFont val="Times New Roman"/>
        <family val="1"/>
      </rPr>
      <t>(d)=(a)+(b)-(c</t>
    </r>
    <r>
      <rPr>
        <sz val="14"/>
        <color indexed="8"/>
        <rFont val="標楷體"/>
        <family val="4"/>
      </rPr>
      <t>）</t>
    </r>
  </si>
  <si>
    <r>
      <t xml:space="preserve">（一）本年度1月起至本季截止，已發包或已簽約經費元，預計於次季執行經費 </t>
    </r>
    <r>
      <rPr>
        <u val="single"/>
        <sz val="13"/>
        <color indexed="8"/>
        <rFont val="標楷體"/>
        <family val="4"/>
      </rPr>
      <t xml:space="preserve">  </t>
    </r>
    <r>
      <rPr>
        <sz val="13"/>
        <color indexed="8"/>
        <rFont val="標楷體"/>
        <family val="4"/>
      </rPr>
      <t xml:space="preserve"> 元。</t>
    </r>
  </si>
  <si>
    <r>
      <t>（二）預計於次季核銷經費</t>
    </r>
    <r>
      <rPr>
        <u val="single"/>
        <sz val="14"/>
        <color indexed="8"/>
        <rFont val="標楷體"/>
        <family val="4"/>
      </rPr>
      <t xml:space="preserve">  </t>
    </r>
    <r>
      <rPr>
        <sz val="14"/>
        <color indexed="8"/>
        <rFont val="標楷體"/>
        <family val="4"/>
      </rPr>
      <t>元，預估累計至次季止執行率 %。</t>
    </r>
  </si>
  <si>
    <r>
      <t>簽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章：</t>
    </r>
  </si>
  <si>
    <t>承辦人員簽章：黃家宏</t>
  </si>
  <si>
    <t>聯絡電話：082-318823#67508</t>
  </si>
  <si>
    <t>填表日期：105年4月12日</t>
  </si>
  <si>
    <t>截至本季無申請案件。</t>
  </si>
  <si>
    <t>截至本季無申請案件。</t>
  </si>
  <si>
    <t>委託服務費後續辦理完畢後再核銷。</t>
  </si>
  <si>
    <t>已與廠商洽談系統維護事項，將於下一季進行系統維護。</t>
  </si>
  <si>
    <t>預估執行數為150人.實際執行數為125人</t>
  </si>
  <si>
    <t>預估執行數為90戶.實際執行數為82戶</t>
  </si>
  <si>
    <t>本案計有5個鄉鎮辦理，尚有3個鄉鎮未提出申請。</t>
  </si>
  <si>
    <t>截至本季共38人次受補助，故申請案件未如預期。</t>
  </si>
  <si>
    <t>先行以公務預算支應。</t>
  </si>
  <si>
    <t>受委託單位已送核銷資料,尚在審核中,俟審核無誤後將核撥本費用。</t>
  </si>
  <si>
    <t>截至本季尚無申請案件。</t>
  </si>
  <si>
    <t>已陸績辦理相關課程,俟辦理完竣後二週內完成結報核銷。</t>
  </si>
  <si>
    <t>申請兒童及少年自立案件不如預期,將積極辦理宣導。</t>
  </si>
  <si>
    <t>已辦理婦女服務研習活動,捐助費用部份尚未辦理核銷。</t>
  </si>
  <si>
    <t>婦女節活動已辦理完竣,刻正辦理結報核銷,目前正規劃辦理母親節活動及父親節等活動。</t>
  </si>
  <si>
    <t>公益彩券盈餘分配辦理社會福利事業情形季報表</t>
  </si>
  <si>
    <t>第一季尚未辦理人員進用,刻正研議辦理人員進用事宜。</t>
  </si>
  <si>
    <t>已簽奉首長同意辦理復康巴士(兩輛)採購，並於台灣銀行共同供應採購網下單採購,廠商尚未完成交車。</t>
  </si>
  <si>
    <t>申請計畫已經核定,申請單位尚未辦理完竣,俟完成後辦理結報核銷。</t>
  </si>
  <si>
    <t>尚未辦理相關訓練,將自第2季起辦理照服員專業訓練。</t>
  </si>
  <si>
    <t>申請案件未如預期,致影響執行率。</t>
  </si>
  <si>
    <t>目前已補助8282人次，申請案件未如預期,致影響執行率。</t>
  </si>
  <si>
    <t>本季補助60人，申請案件未如預期,致影響執行率。</t>
  </si>
  <si>
    <t>已彙整資料向中央申請經費補助,俟中央核定後,再由本經費配合款予以支應。</t>
  </si>
  <si>
    <t>本縣老人福利機構已規劃申請設施設備項目,俟完成規劃後,辦理申請及採購核銷事宜。</t>
  </si>
  <si>
    <t>已完成身障中心委託招標案,得標廠商已將第一季核銷憑證送本府核撥,俟審核無誤後核撥經費。</t>
  </si>
  <si>
    <t>委託單位已完成1,2月核銷,3月尚未檢據核銷。</t>
  </si>
  <si>
    <t>本計畫將於暑假(7-8月)辦理。</t>
  </si>
  <si>
    <t>已陸續辦理相關訓練，俟辦理完竣後辦理結報核銷。</t>
  </si>
  <si>
    <t>已規劃辦理系統維護作業,俟完成系統維護後結報核銷。</t>
  </si>
  <si>
    <t>已配合本縣各大型活動辦理老人福利宣導,研議自第2季起辦理各項老人福利活動及研習。</t>
  </si>
  <si>
    <t>每學期核銷1次,每年第2季及第4季辦理核銷。</t>
  </si>
  <si>
    <r>
      <t>（二）歲出預算原編</t>
    </r>
    <r>
      <rPr>
        <u val="single"/>
        <sz val="14"/>
        <color indexed="8"/>
        <rFont val="Times New Roman"/>
        <family val="1"/>
      </rPr>
      <t xml:space="preserve">   217,879,000   </t>
    </r>
    <r>
      <rPr>
        <sz val="14"/>
        <color indexed="8"/>
        <rFont val="標楷體"/>
        <family val="4"/>
      </rPr>
      <t>元，追加減</t>
    </r>
    <r>
      <rPr>
        <u val="single"/>
        <sz val="14"/>
        <color indexed="8"/>
        <rFont val="Times New Roman"/>
        <family val="1"/>
      </rPr>
      <t xml:space="preserve">     0     </t>
    </r>
    <r>
      <rPr>
        <sz val="14"/>
        <color indexed="8"/>
        <rFont val="標楷體"/>
        <family val="4"/>
      </rPr>
      <t>元，合計</t>
    </r>
    <r>
      <rPr>
        <u val="single"/>
        <sz val="14"/>
        <color indexed="8"/>
        <rFont val="Times New Roman"/>
        <family val="1"/>
      </rPr>
      <t xml:space="preserve">    217,879,000       </t>
    </r>
    <r>
      <rPr>
        <sz val="14"/>
        <color indexed="8"/>
        <rFont val="標楷體"/>
        <family val="4"/>
      </rPr>
      <t>元。</t>
    </r>
  </si>
  <si>
    <r>
      <t>（一）歲入預算原編</t>
    </r>
    <r>
      <rPr>
        <u val="single"/>
        <sz val="14"/>
        <color indexed="8"/>
        <rFont val="Times New Roman"/>
        <family val="1"/>
      </rPr>
      <t xml:space="preserve">  111,138,000   </t>
    </r>
    <r>
      <rPr>
        <sz val="14"/>
        <color indexed="8"/>
        <rFont val="標楷體"/>
        <family val="4"/>
      </rPr>
      <t>元，追加減</t>
    </r>
    <r>
      <rPr>
        <u val="single"/>
        <sz val="14"/>
        <color indexed="8"/>
        <rFont val="Times New Roman"/>
        <family val="1"/>
      </rPr>
      <t xml:space="preserve">     0       </t>
    </r>
    <r>
      <rPr>
        <sz val="14"/>
        <color indexed="8"/>
        <rFont val="標楷體"/>
        <family val="4"/>
      </rPr>
      <t>元，合計</t>
    </r>
    <r>
      <rPr>
        <u val="single"/>
        <sz val="14"/>
        <color indexed="8"/>
        <rFont val="Times New Roman"/>
        <family val="1"/>
      </rPr>
      <t xml:space="preserve">    111,138,000      </t>
    </r>
    <r>
      <rPr>
        <sz val="14"/>
        <color indexed="8"/>
        <rFont val="標楷體"/>
        <family val="4"/>
      </rPr>
      <t>元。</t>
    </r>
  </si>
  <si>
    <r>
      <t>二、本年度第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季，彩券盈餘分配數為</t>
    </r>
    <r>
      <rPr>
        <u val="single"/>
        <sz val="14"/>
        <color indexed="8"/>
        <rFont val="Times New Roman"/>
        <family val="1"/>
      </rPr>
      <t>27,120,924</t>
    </r>
    <r>
      <rPr>
        <u val="single"/>
        <sz val="14"/>
        <color indexed="8"/>
        <rFont val="標楷體"/>
        <family val="4"/>
      </rPr>
      <t>元</t>
    </r>
    <r>
      <rPr>
        <sz val="14"/>
        <color indexed="8"/>
        <rFont val="標楷體"/>
        <family val="4"/>
      </rPr>
      <t>。</t>
    </r>
  </si>
  <si>
    <t>尚未辦理人員進用,刻正研議辦理人員進用事宜。</t>
  </si>
  <si>
    <t>已配合本縣各大型活動辦理老人福利宣導,陸續辦理各項老人福利活動及研習。</t>
  </si>
  <si>
    <t>申請計畫已經核定,申請單位尚未辦理完竣,俟完成後辦理結報核銷。</t>
  </si>
  <si>
    <t>已陸續開辦照服員專業訓練。</t>
  </si>
  <si>
    <t>目前已補助244,814人次，申請案件未如預期,致影響執行率。</t>
  </si>
  <si>
    <t>截至本季共38人受補助，故申請案件未如預期。</t>
  </si>
  <si>
    <t>6月份已辦理人員進用。</t>
  </si>
  <si>
    <t>受委託單核銷資料,尚未送審，將核撥本費用。</t>
  </si>
  <si>
    <t>申請兒童及少年自立案件不如預期,將積極辦理宣導。</t>
  </si>
  <si>
    <t>每學期核銷1次,每年第2季及第4季辦理核銷。</t>
  </si>
  <si>
    <t>勻支其他項下經費</t>
  </si>
  <si>
    <t>（一）本年度1月起至本季截止，已發包或已簽約經費 15,400,000 元，預計於次季執行經費3,850,000 元。</t>
  </si>
  <si>
    <t>中華民國105年4月份至6月份（105年度第2季）</t>
  </si>
  <si>
    <t>依委託契約規範，已預撥第二季費用計新台幣56萬8,750元，第二季尚未辦理核銷。</t>
  </si>
  <si>
    <t>截至目前僅有1位個案申請，申請數未如預期。</t>
  </si>
  <si>
    <t>依契約期程持續辦理撥款核銷作業。</t>
  </si>
  <si>
    <t>依契約規範按月分批交貨驗收付款，另申請人數未如預期，致影響執行率。</t>
  </si>
  <si>
    <t>依契約期程持續辦理撥款暨核銷作業。</t>
  </si>
  <si>
    <t>已陸續辦理保母訓練等活動及研習，將再活動辦理完畢後進行核銷。</t>
  </si>
  <si>
    <t>申請案件未如預期，致影響執行率。</t>
  </si>
  <si>
    <t>第2計補助10,718人，申請案件未如預期，致影響執行率。</t>
  </si>
  <si>
    <t>第2季補助11人，申請案件未如預期,致影響執行率。</t>
  </si>
  <si>
    <t>預估執行數為150人.實際執行數為125人。</t>
  </si>
  <si>
    <t>填表日期：105年7月7日</t>
  </si>
  <si>
    <t>預估執行數為90戶，實際執行數為82戶。</t>
  </si>
  <si>
    <t>截至第2季補助35人，申請案件未如預期，致影響執行率。</t>
  </si>
  <si>
    <t>（二）預計於次季核銷經費66,360,000元，預估累計至次季止執行率75%。</t>
  </si>
  <si>
    <r>
      <t>已陸續辦理兒少福利宣導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活動及研習。</t>
    </r>
  </si>
  <si>
    <t>已陸續辦理兒少各項福利宣導活動。</t>
  </si>
  <si>
    <t>已規劃辦理系統維護作業，俟完成系統維護後結報核銷。</t>
  </si>
  <si>
    <r>
      <t>（二）尚未執行之原因：各項福利計畫之補助、活動、研習及教育訓練等均陸續開辦中，惟係於活動結束後檢據核銷，故尚未辦理撥款；又本府委託民間團體辦理兒少福利服務中心、婦女福利服務中心、身障福利服務中心、社區關懷據點服務</t>
    </r>
    <r>
      <rPr>
        <sz val="11.9"/>
        <color indexed="8"/>
        <rFont val="新細明體"/>
        <family val="1"/>
      </rPr>
      <t>、</t>
    </r>
    <r>
      <rPr>
        <sz val="14"/>
        <color indexed="8"/>
        <rFont val="標楷體"/>
        <family val="4"/>
      </rPr>
      <t>早療服務中心及身障輔具中心第二季委託服務費尚未辦理結報核銷，以致影響執行率。</t>
    </r>
  </si>
  <si>
    <t>公益彩券盈餘分配辦理社會福利事業情形季報表</t>
  </si>
  <si>
    <t>已陸續辦理各項教育訓練，將俟活動辦理完畢後進行核銷。</t>
  </si>
  <si>
    <t>申請案超出預期，勻支其他經費。</t>
  </si>
  <si>
    <t>受委託單位已檢據核，俟審核無誤後撥付。</t>
  </si>
  <si>
    <t>第2季受委託單位已檢據申請委託款，俟完成審核無誤後撥付。</t>
  </si>
  <si>
    <t>已簽准採購，並於台灣銀行共同供應採購網下單，廠商尚未完成交車。</t>
  </si>
  <si>
    <t>已與廠商簽約系統維護事項，將於第四季進行核銷。</t>
  </si>
  <si>
    <t>本季補助132人，依程序先送診治計畫後，核定進行裝置，再檢據核銷，因諸多未核銷，致影響執行率。</t>
  </si>
  <si>
    <t>水電費按季核銷，設施設備補助半年核銷一次。</t>
  </si>
  <si>
    <t>專業人員訓練已完成委辦作業，俟課程結束後辦理核銷。</t>
  </si>
  <si>
    <t>尚未辦理人員進用，刻正研議辦理人員進用事宜。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</si>
</sst>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#,##0.000"/>
    <numFmt numFmtId="184" formatCode="[$€-2]\ #,##0.00_);[Red]\([$€-2]\ #,##0.00\)"/>
    <numFmt numFmtId="185" formatCode="#,##0_ "/>
    <numFmt numFmtId="186" formatCode="#,##0;[Red]#,##0"/>
    <numFmt numFmtId="187" formatCode="[$-404]AM/PM\ hh:mm:ss"/>
    <numFmt numFmtId="188" formatCode="&quot;$&quot;#,##0.00_);[Red]\(&quot;$&quot;#,##0.00\)"/>
    <numFmt numFmtId="189" formatCode="0.00_);[Red]\(0.00\)"/>
  </numFmts>
  <fonts count="8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10"/>
      <name val="標楷體"/>
      <family val="4"/>
    </font>
    <font>
      <b/>
      <sz val="12"/>
      <color indexed="8"/>
      <name val="新細明體"/>
      <family val="1"/>
    </font>
    <font>
      <b/>
      <u val="single"/>
      <sz val="16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u val="single"/>
      <sz val="14"/>
      <color indexed="8"/>
      <name val="標楷體"/>
      <family val="4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3"/>
      <color indexed="8"/>
      <name val="標楷體"/>
      <family val="4"/>
    </font>
    <font>
      <u val="single"/>
      <sz val="13"/>
      <color indexed="8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1.9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b/>
      <sz val="10"/>
      <color indexed="8"/>
      <name val="標楷體"/>
      <family val="4"/>
    </font>
    <font>
      <sz val="12"/>
      <color indexed="8"/>
      <name val="細明體"/>
      <family val="3"/>
    </font>
    <font>
      <b/>
      <u val="single"/>
      <sz val="16"/>
      <color indexed="8"/>
      <name val="Times New Roman"/>
      <family val="1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sz val="14"/>
      <color theme="1"/>
      <name val="Times New Roman"/>
      <family val="1"/>
    </font>
    <font>
      <b/>
      <sz val="14"/>
      <color theme="1"/>
      <name val="標楷體"/>
      <family val="4"/>
    </font>
    <font>
      <b/>
      <sz val="12"/>
      <color theme="1"/>
      <name val="Times New Roman"/>
      <family val="1"/>
    </font>
    <font>
      <sz val="11"/>
      <color theme="1"/>
      <name val="標楷體"/>
      <family val="4"/>
    </font>
    <font>
      <b/>
      <sz val="12"/>
      <color theme="1"/>
      <name val="標楷體"/>
      <family val="4"/>
    </font>
    <font>
      <b/>
      <sz val="12"/>
      <color theme="1"/>
      <name val="新細明體"/>
      <family val="1"/>
    </font>
    <font>
      <b/>
      <sz val="10"/>
      <color theme="1"/>
      <name val="標楷體"/>
      <family val="4"/>
    </font>
    <font>
      <sz val="12"/>
      <color theme="1"/>
      <name val="細明體"/>
      <family val="3"/>
    </font>
    <font>
      <b/>
      <u val="single"/>
      <sz val="16"/>
      <color theme="1"/>
      <name val="Times New Roman"/>
      <family val="1"/>
    </font>
    <font>
      <b/>
      <sz val="18"/>
      <color theme="1"/>
      <name val="標楷體"/>
      <family val="4"/>
    </font>
    <font>
      <sz val="13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0" fillId="0" borderId="0" xfId="0" applyFont="1" applyFill="1" applyAlignment="1">
      <alignment horizontal="left" vertical="center" wrapText="1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41" fontId="72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3" fontId="75" fillId="0" borderId="0" xfId="0" applyNumberFormat="1" applyFont="1" applyFill="1" applyAlignment="1">
      <alignment vertical="center"/>
    </xf>
    <xf numFmtId="3" fontId="70" fillId="0" borderId="0" xfId="0" applyNumberFormat="1" applyFont="1" applyFill="1" applyAlignment="1">
      <alignment horizontal="left" vertical="center" wrapText="1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41" fontId="72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right" vertical="center" wrapText="1"/>
    </xf>
    <xf numFmtId="0" fontId="70" fillId="0" borderId="10" xfId="0" applyFont="1" applyFill="1" applyBorder="1" applyAlignment="1">
      <alignment horizontal="center" vertical="center" wrapText="1"/>
    </xf>
    <xf numFmtId="41" fontId="70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vertical="center" wrapText="1"/>
    </xf>
    <xf numFmtId="3" fontId="79" fillId="0" borderId="10" xfId="0" applyNumberFormat="1" applyFont="1" applyFill="1" applyBorder="1" applyAlignment="1">
      <alignment horizontal="right" vertical="center"/>
    </xf>
    <xf numFmtId="3" fontId="77" fillId="0" borderId="10" xfId="0" applyNumberFormat="1" applyFont="1" applyFill="1" applyBorder="1" applyAlignment="1">
      <alignment horizontal="right" vertical="center"/>
    </xf>
    <xf numFmtId="41" fontId="79" fillId="0" borderId="10" xfId="0" applyNumberFormat="1" applyFont="1" applyFill="1" applyBorder="1" applyAlignment="1">
      <alignment horizontal="right" vertical="center"/>
    </xf>
    <xf numFmtId="185" fontId="80" fillId="0" borderId="10" xfId="0" applyNumberFormat="1" applyFont="1" applyFill="1" applyBorder="1" applyAlignment="1">
      <alignment vertical="center"/>
    </xf>
    <xf numFmtId="10" fontId="79" fillId="0" borderId="10" xfId="0" applyNumberFormat="1" applyFont="1" applyFill="1" applyBorder="1" applyAlignment="1">
      <alignment horizontal="right" vertical="center"/>
    </xf>
    <xf numFmtId="3" fontId="81" fillId="0" borderId="10" xfId="0" applyNumberFormat="1" applyFont="1" applyFill="1" applyBorder="1" applyAlignment="1">
      <alignment horizontal="righ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3" fontId="70" fillId="0" borderId="10" xfId="0" applyNumberFormat="1" applyFont="1" applyFill="1" applyBorder="1" applyAlignment="1">
      <alignment horizontal="right" vertical="center"/>
    </xf>
    <xf numFmtId="41" fontId="70" fillId="0" borderId="10" xfId="0" applyNumberFormat="1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center" wrapText="1"/>
    </xf>
    <xf numFmtId="3" fontId="70" fillId="0" borderId="10" xfId="0" applyNumberFormat="1" applyFont="1" applyFill="1" applyBorder="1" applyAlignment="1">
      <alignment horizontal="right" vertical="center" wrapText="1"/>
    </xf>
    <xf numFmtId="0" fontId="79" fillId="0" borderId="10" xfId="0" applyFont="1" applyFill="1" applyBorder="1" applyAlignment="1">
      <alignment horizontal="center" vertical="center" wrapText="1"/>
    </xf>
    <xf numFmtId="3" fontId="79" fillId="0" borderId="10" xfId="33" applyNumberFormat="1" applyFont="1" applyFill="1" applyBorder="1" applyAlignment="1">
      <alignment horizontal="right" vertical="center"/>
    </xf>
    <xf numFmtId="0" fontId="81" fillId="0" borderId="10" xfId="0" applyFont="1" applyFill="1" applyBorder="1" applyAlignment="1">
      <alignment horizontal="right" vertical="top" wrapText="1"/>
    </xf>
    <xf numFmtId="3" fontId="79" fillId="0" borderId="10" xfId="0" applyNumberFormat="1" applyFont="1" applyFill="1" applyBorder="1" applyAlignment="1">
      <alignment horizontal="left" vertical="center" wrapText="1"/>
    </xf>
    <xf numFmtId="3" fontId="79" fillId="0" borderId="10" xfId="0" applyNumberFormat="1" applyFont="1" applyFill="1" applyBorder="1" applyAlignment="1">
      <alignment horizontal="right" vertical="center" wrapText="1"/>
    </xf>
    <xf numFmtId="41" fontId="79" fillId="0" borderId="10" xfId="33" applyNumberFormat="1" applyFont="1" applyFill="1" applyBorder="1" applyAlignment="1">
      <alignment horizontal="right" vertical="center"/>
    </xf>
    <xf numFmtId="0" fontId="73" fillId="0" borderId="10" xfId="0" applyFont="1" applyFill="1" applyBorder="1" applyAlignment="1">
      <alignment horizontal="left" vertical="top" wrapText="1"/>
    </xf>
    <xf numFmtId="3" fontId="77" fillId="0" borderId="10" xfId="0" applyNumberFormat="1" applyFont="1" applyFill="1" applyBorder="1" applyAlignment="1">
      <alignment horizontal="right" vertical="center" wrapText="1"/>
    </xf>
    <xf numFmtId="41" fontId="77" fillId="0" borderId="10" xfId="0" applyNumberFormat="1" applyFont="1" applyFill="1" applyBorder="1" applyAlignment="1">
      <alignment horizontal="right" vertical="center"/>
    </xf>
    <xf numFmtId="3" fontId="72" fillId="0" borderId="10" xfId="0" applyNumberFormat="1" applyFont="1" applyFill="1" applyBorder="1" applyAlignment="1">
      <alignment horizontal="right" vertical="center" wrapText="1"/>
    </xf>
    <xf numFmtId="3" fontId="72" fillId="0" borderId="10" xfId="0" applyNumberFormat="1" applyFont="1" applyFill="1" applyBorder="1" applyAlignment="1">
      <alignment horizontal="right" vertical="center"/>
    </xf>
    <xf numFmtId="41" fontId="72" fillId="0" borderId="10" xfId="0" applyNumberFormat="1" applyFont="1" applyFill="1" applyBorder="1" applyAlignment="1">
      <alignment horizontal="right" vertical="center"/>
    </xf>
    <xf numFmtId="186" fontId="72" fillId="0" borderId="10" xfId="0" applyNumberFormat="1" applyFont="1" applyFill="1" applyBorder="1" applyAlignment="1">
      <alignment horizontal="right" vertical="center"/>
    </xf>
    <xf numFmtId="3" fontId="70" fillId="0" borderId="10" xfId="0" applyNumberFormat="1" applyFont="1" applyFill="1" applyBorder="1" applyAlignment="1">
      <alignment horizontal="left" vertical="center" wrapText="1"/>
    </xf>
    <xf numFmtId="41" fontId="72" fillId="0" borderId="11" xfId="0" applyNumberFormat="1" applyFont="1" applyFill="1" applyBorder="1" applyAlignment="1">
      <alignment horizontal="right" vertical="center"/>
    </xf>
    <xf numFmtId="41" fontId="70" fillId="0" borderId="10" xfId="0" applyNumberFormat="1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top" wrapText="1"/>
    </xf>
    <xf numFmtId="41" fontId="72" fillId="0" borderId="10" xfId="33" applyNumberFormat="1" applyFont="1" applyFill="1" applyBorder="1" applyAlignment="1">
      <alignment horizontal="right" vertical="center"/>
    </xf>
    <xf numFmtId="3" fontId="74" fillId="0" borderId="10" xfId="0" applyNumberFormat="1" applyFont="1" applyFill="1" applyBorder="1" applyAlignment="1">
      <alignment vertical="center"/>
    </xf>
    <xf numFmtId="3" fontId="77" fillId="0" borderId="10" xfId="33" applyNumberFormat="1" applyFont="1" applyFill="1" applyBorder="1" applyAlignment="1">
      <alignment horizontal="right" vertical="center"/>
    </xf>
    <xf numFmtId="41" fontId="77" fillId="0" borderId="10" xfId="33" applyNumberFormat="1" applyFont="1" applyFill="1" applyBorder="1" applyAlignment="1">
      <alignment horizontal="right" vertical="center"/>
    </xf>
    <xf numFmtId="186" fontId="77" fillId="0" borderId="10" xfId="33" applyNumberFormat="1" applyFont="1" applyFill="1" applyBorder="1" applyAlignment="1">
      <alignment horizontal="right" vertical="center"/>
    </xf>
    <xf numFmtId="185" fontId="70" fillId="0" borderId="10" xfId="0" applyNumberFormat="1" applyFont="1" applyFill="1" applyBorder="1" applyAlignment="1">
      <alignment horizontal="right" vertical="center" wrapText="1"/>
    </xf>
    <xf numFmtId="0" fontId="81" fillId="0" borderId="10" xfId="0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vertical="center" wrapText="1"/>
    </xf>
    <xf numFmtId="3" fontId="75" fillId="0" borderId="0" xfId="0" applyNumberFormat="1" applyFont="1" applyFill="1" applyAlignment="1">
      <alignment horizontal="right" vertical="center" wrapText="1"/>
    </xf>
    <xf numFmtId="0" fontId="71" fillId="0" borderId="0" xfId="0" applyFont="1" applyFill="1" applyAlignment="1">
      <alignment vertical="center" wrapText="1"/>
    </xf>
    <xf numFmtId="41" fontId="74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vertical="center"/>
    </xf>
    <xf numFmtId="41" fontId="79" fillId="0" borderId="10" xfId="0" applyNumberFormat="1" applyFont="1" applyFill="1" applyBorder="1" applyAlignment="1">
      <alignment horizontal="left" vertical="center" wrapText="1"/>
    </xf>
    <xf numFmtId="3" fontId="72" fillId="0" borderId="10" xfId="0" applyNumberFormat="1" applyFont="1" applyFill="1" applyBorder="1" applyAlignment="1">
      <alignment horizontal="center" vertical="center"/>
    </xf>
    <xf numFmtId="41" fontId="72" fillId="0" borderId="12" xfId="0" applyNumberFormat="1" applyFont="1" applyFill="1" applyBorder="1" applyAlignment="1">
      <alignment horizontal="right" vertical="center"/>
    </xf>
    <xf numFmtId="0" fontId="82" fillId="0" borderId="0" xfId="0" applyFont="1" applyFill="1" applyAlignment="1">
      <alignment vertical="center"/>
    </xf>
    <xf numFmtId="41" fontId="74" fillId="0" borderId="0" xfId="0" applyNumberFormat="1" applyFont="1" applyFill="1" applyAlignment="1">
      <alignment vertical="center"/>
    </xf>
    <xf numFmtId="3" fontId="75" fillId="0" borderId="0" xfId="0" applyNumberFormat="1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left" vertical="center"/>
    </xf>
    <xf numFmtId="3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70" fillId="0" borderId="10" xfId="0" applyNumberFormat="1" applyFont="1" applyFill="1" applyBorder="1" applyAlignment="1">
      <alignment horizontal="right" vertical="center"/>
    </xf>
    <xf numFmtId="49" fontId="72" fillId="0" borderId="10" xfId="0" applyNumberFormat="1" applyFont="1" applyFill="1" applyBorder="1" applyAlignment="1">
      <alignment horizontal="right" vertical="center"/>
    </xf>
    <xf numFmtId="3" fontId="72" fillId="0" borderId="0" xfId="0" applyNumberFormat="1" applyFont="1" applyFill="1" applyAlignment="1">
      <alignment vertical="center"/>
    </xf>
    <xf numFmtId="3" fontId="71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right" vertical="top" wrapText="1"/>
    </xf>
    <xf numFmtId="0" fontId="24" fillId="0" borderId="10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top" wrapText="1"/>
    </xf>
    <xf numFmtId="185" fontId="72" fillId="0" borderId="10" xfId="0" applyNumberFormat="1" applyFont="1" applyFill="1" applyBorder="1" applyAlignment="1">
      <alignment horizontal="right" vertical="center"/>
    </xf>
    <xf numFmtId="185" fontId="72" fillId="0" borderId="10" xfId="33" applyNumberFormat="1" applyFont="1" applyFill="1" applyBorder="1" applyAlignment="1">
      <alignment horizontal="right" vertical="center"/>
    </xf>
    <xf numFmtId="49" fontId="77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70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71" fillId="0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 wrapText="1"/>
    </xf>
    <xf numFmtId="0" fontId="8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千分位 2 2" xfId="35"/>
    <cellStyle name="千分位 3" xfId="36"/>
    <cellStyle name="千分位 3 2" xfId="37"/>
    <cellStyle name="千分位 4" xfId="38"/>
    <cellStyle name="千分位 5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85" zoomScaleNormal="85" zoomScalePageLayoutView="0" workbookViewId="0" topLeftCell="A51">
      <selection activeCell="E98" sqref="E98"/>
    </sheetView>
  </sheetViews>
  <sheetFormatPr defaultColWidth="8.75390625" defaultRowHeight="16.5"/>
  <cols>
    <col min="1" max="1" width="34.00390625" style="12" customWidth="1"/>
    <col min="2" max="2" width="22.625" style="12" customWidth="1"/>
    <col min="3" max="3" width="13.875" style="12" customWidth="1"/>
    <col min="4" max="4" width="16.125" style="76" customWidth="1"/>
    <col min="5" max="5" width="16.375" style="12" customWidth="1"/>
    <col min="6" max="6" width="16.875" style="76" customWidth="1"/>
    <col min="7" max="7" width="14.75390625" style="12" customWidth="1"/>
    <col min="8" max="8" width="13.25390625" style="12" customWidth="1"/>
    <col min="9" max="9" width="18.00390625" style="90" customWidth="1"/>
    <col min="10" max="10" width="13.00390625" style="1" customWidth="1"/>
    <col min="11" max="11" width="11.375" style="1" customWidth="1"/>
    <col min="12" max="16384" width="8.75390625" style="1" customWidth="1"/>
  </cols>
  <sheetData>
    <row r="1" spans="1:9" s="2" customFormat="1" ht="21">
      <c r="A1" s="112" t="s">
        <v>166</v>
      </c>
      <c r="B1" s="113"/>
      <c r="C1" s="113"/>
      <c r="D1" s="113"/>
      <c r="E1" s="113"/>
      <c r="F1" s="113"/>
      <c r="G1" s="113"/>
      <c r="H1" s="113"/>
      <c r="I1" s="113"/>
    </row>
    <row r="2" spans="1:9" s="2" customFormat="1" ht="25.5">
      <c r="A2" s="116" t="s">
        <v>249</v>
      </c>
      <c r="B2" s="113"/>
      <c r="C2" s="113"/>
      <c r="D2" s="113"/>
      <c r="E2" s="113"/>
      <c r="F2" s="113"/>
      <c r="G2" s="113"/>
      <c r="H2" s="113"/>
      <c r="I2" s="113"/>
    </row>
    <row r="3" spans="1:9" s="2" customFormat="1" ht="19.5">
      <c r="A3" s="115" t="s">
        <v>230</v>
      </c>
      <c r="B3" s="113"/>
      <c r="C3" s="113"/>
      <c r="D3" s="113"/>
      <c r="E3" s="113"/>
      <c r="F3" s="113"/>
      <c r="G3" s="113"/>
      <c r="H3" s="113"/>
      <c r="I3" s="113"/>
    </row>
    <row r="4" spans="1:9" s="2" customFormat="1" ht="30" customHeight="1">
      <c r="A4" s="110" t="s">
        <v>167</v>
      </c>
      <c r="B4" s="111"/>
      <c r="C4" s="111"/>
      <c r="D4" s="111"/>
      <c r="E4" s="111"/>
      <c r="F4" s="111"/>
      <c r="G4" s="111"/>
      <c r="H4" s="111"/>
      <c r="I4" s="111"/>
    </row>
    <row r="5" spans="1:9" s="2" customFormat="1" ht="19.5">
      <c r="A5" s="6" t="s">
        <v>217</v>
      </c>
      <c r="B5" s="7"/>
      <c r="C5" s="7"/>
      <c r="D5" s="8"/>
      <c r="E5" s="7"/>
      <c r="F5" s="8"/>
      <c r="G5" s="7"/>
      <c r="H5" s="7"/>
      <c r="I5" s="90"/>
    </row>
    <row r="6" spans="1:9" s="2" customFormat="1" ht="19.5">
      <c r="A6" s="6" t="s">
        <v>0</v>
      </c>
      <c r="B6" s="7"/>
      <c r="C6" s="7"/>
      <c r="D6" s="8"/>
      <c r="E6" s="7"/>
      <c r="F6" s="8"/>
      <c r="G6" s="7"/>
      <c r="H6" s="7"/>
      <c r="I6" s="90"/>
    </row>
    <row r="7" spans="1:9" s="2" customFormat="1" ht="19.5" customHeight="1">
      <c r="A7" s="10" t="s">
        <v>169</v>
      </c>
      <c r="B7" s="11"/>
      <c r="C7" s="11"/>
      <c r="D7" s="11"/>
      <c r="E7" s="77">
        <v>178583263</v>
      </c>
      <c r="F7" s="6" t="s">
        <v>39</v>
      </c>
      <c r="G7" s="12"/>
      <c r="H7" s="11"/>
      <c r="I7" s="90"/>
    </row>
    <row r="8" spans="1:9" s="2" customFormat="1" ht="19.5" customHeight="1">
      <c r="A8" s="110" t="s">
        <v>170</v>
      </c>
      <c r="B8" s="114"/>
      <c r="C8" s="114"/>
      <c r="D8" s="114"/>
      <c r="E8" s="114"/>
      <c r="F8" s="114"/>
      <c r="G8" s="114"/>
      <c r="H8" s="114"/>
      <c r="I8" s="114"/>
    </row>
    <row r="9" spans="1:9" s="2" customFormat="1" ht="19.5" customHeight="1">
      <c r="A9" s="10" t="s">
        <v>171</v>
      </c>
      <c r="B9" s="11"/>
      <c r="C9" s="11"/>
      <c r="D9" s="11"/>
      <c r="E9" s="14">
        <v>136037251</v>
      </c>
      <c r="F9" s="10" t="s">
        <v>38</v>
      </c>
      <c r="G9" s="11"/>
      <c r="H9" s="11"/>
      <c r="I9" s="90"/>
    </row>
    <row r="10" spans="1:9" s="2" customFormat="1" ht="19.5" customHeight="1">
      <c r="A10" s="6" t="s">
        <v>1</v>
      </c>
      <c r="B10" s="7"/>
      <c r="C10" s="7"/>
      <c r="D10" s="8"/>
      <c r="E10" s="7"/>
      <c r="F10" s="8"/>
      <c r="G10" s="88"/>
      <c r="H10" s="7"/>
      <c r="I10" s="90"/>
    </row>
    <row r="11" spans="1:9" s="2" customFormat="1" ht="19.5" customHeight="1">
      <c r="A11" s="110" t="s">
        <v>216</v>
      </c>
      <c r="B11" s="114"/>
      <c r="C11" s="114"/>
      <c r="D11" s="114"/>
      <c r="E11" s="114"/>
      <c r="F11" s="114"/>
      <c r="G11" s="114"/>
      <c r="H11" s="114"/>
      <c r="I11" s="114"/>
    </row>
    <row r="12" spans="1:9" s="2" customFormat="1" ht="19.5" customHeight="1">
      <c r="A12" s="110" t="s">
        <v>215</v>
      </c>
      <c r="B12" s="111"/>
      <c r="C12" s="111"/>
      <c r="D12" s="111"/>
      <c r="E12" s="111"/>
      <c r="F12" s="111"/>
      <c r="G12" s="111"/>
      <c r="H12" s="111"/>
      <c r="I12" s="111"/>
    </row>
    <row r="13" spans="1:9" s="2" customFormat="1" ht="19.5">
      <c r="A13" s="16" t="s">
        <v>2</v>
      </c>
      <c r="B13" s="17"/>
      <c r="C13" s="18"/>
      <c r="D13" s="19"/>
      <c r="E13" s="18"/>
      <c r="F13" s="19"/>
      <c r="G13" s="18"/>
      <c r="H13" s="20" t="s">
        <v>3</v>
      </c>
      <c r="I13" s="91"/>
    </row>
    <row r="14" spans="1:9" s="2" customFormat="1" ht="42" customHeight="1">
      <c r="A14" s="22" t="s">
        <v>43</v>
      </c>
      <c r="B14" s="22" t="s">
        <v>8</v>
      </c>
      <c r="C14" s="22" t="s">
        <v>20</v>
      </c>
      <c r="D14" s="23" t="s">
        <v>29</v>
      </c>
      <c r="E14" s="22" t="s">
        <v>30</v>
      </c>
      <c r="F14" s="23" t="s">
        <v>31</v>
      </c>
      <c r="G14" s="24" t="s">
        <v>28</v>
      </c>
      <c r="H14" s="25" t="s">
        <v>32</v>
      </c>
      <c r="I14" s="92" t="s">
        <v>37</v>
      </c>
    </row>
    <row r="15" spans="1:9" s="4" customFormat="1" ht="41.25" customHeight="1">
      <c r="A15" s="27" t="s">
        <v>19</v>
      </c>
      <c r="B15" s="28">
        <f>SUM(B16:B29)</f>
        <v>19003000</v>
      </c>
      <c r="C15" s="29">
        <f>SUM(C16:C29)</f>
        <v>423140</v>
      </c>
      <c r="D15" s="29">
        <v>2092766</v>
      </c>
      <c r="E15" s="29"/>
      <c r="F15" s="30"/>
      <c r="G15" s="31">
        <f>SUM(C15:F15)</f>
        <v>2515906</v>
      </c>
      <c r="H15" s="32">
        <f>G15/B15</f>
        <v>0.13239520075777508</v>
      </c>
      <c r="I15" s="93"/>
    </row>
    <row r="16" spans="1:9" s="2" customFormat="1" ht="58.5" customHeight="1">
      <c r="A16" s="35" t="s">
        <v>55</v>
      </c>
      <c r="B16" s="36">
        <v>588000</v>
      </c>
      <c r="C16" s="79">
        <v>0</v>
      </c>
      <c r="D16" s="29">
        <f>D16:D290</f>
        <v>0</v>
      </c>
      <c r="E16" s="29"/>
      <c r="F16" s="37"/>
      <c r="G16" s="31">
        <f>SUM(C16:F16)</f>
        <v>0</v>
      </c>
      <c r="H16" s="32">
        <f aca="true" t="shared" si="0" ref="H16:H78">G16/B16</f>
        <v>0</v>
      </c>
      <c r="I16" s="94" t="s">
        <v>224</v>
      </c>
    </row>
    <row r="17" spans="1:9" s="2" customFormat="1" ht="87.75" customHeight="1">
      <c r="A17" s="38" t="s">
        <v>46</v>
      </c>
      <c r="B17" s="36">
        <v>354000</v>
      </c>
      <c r="C17" s="78">
        <v>0</v>
      </c>
      <c r="D17" s="37">
        <v>6000</v>
      </c>
      <c r="E17" s="36"/>
      <c r="F17" s="37"/>
      <c r="G17" s="31">
        <f aca="true" t="shared" si="1" ref="G17:G79">SUM(C17:F17)</f>
        <v>6000</v>
      </c>
      <c r="H17" s="32">
        <f t="shared" si="0"/>
        <v>0.01694915254237288</v>
      </c>
      <c r="I17" s="94" t="s">
        <v>245</v>
      </c>
    </row>
    <row r="18" spans="1:9" s="2" customFormat="1" ht="77.25" customHeight="1">
      <c r="A18" s="38" t="s">
        <v>56</v>
      </c>
      <c r="B18" s="36">
        <v>225000</v>
      </c>
      <c r="C18" s="78">
        <v>31702</v>
      </c>
      <c r="D18" s="86">
        <v>0</v>
      </c>
      <c r="E18" s="36"/>
      <c r="F18" s="36"/>
      <c r="G18" s="31">
        <f t="shared" si="1"/>
        <v>31702</v>
      </c>
      <c r="H18" s="32">
        <f t="shared" si="0"/>
        <v>0.1408977777777778</v>
      </c>
      <c r="I18" s="94" t="s">
        <v>236</v>
      </c>
    </row>
    <row r="19" spans="1:9" s="2" customFormat="1" ht="63" customHeight="1">
      <c r="A19" s="38" t="s">
        <v>96</v>
      </c>
      <c r="B19" s="36">
        <v>200000</v>
      </c>
      <c r="C19" s="78">
        <v>0</v>
      </c>
      <c r="D19" s="86">
        <v>0</v>
      </c>
      <c r="E19" s="36"/>
      <c r="F19" s="37"/>
      <c r="G19" s="31">
        <f t="shared" si="1"/>
        <v>0</v>
      </c>
      <c r="H19" s="32">
        <f t="shared" si="0"/>
        <v>0</v>
      </c>
      <c r="I19" s="94" t="s">
        <v>246</v>
      </c>
    </row>
    <row r="20" spans="1:9" s="2" customFormat="1" ht="105" customHeight="1">
      <c r="A20" s="38" t="s">
        <v>87</v>
      </c>
      <c r="B20" s="36">
        <v>7000000</v>
      </c>
      <c r="C20" s="78">
        <v>0</v>
      </c>
      <c r="D20" s="37">
        <v>1301468</v>
      </c>
      <c r="E20" s="36"/>
      <c r="F20" s="37"/>
      <c r="G20" s="31">
        <f t="shared" si="1"/>
        <v>1301468</v>
      </c>
      <c r="H20" s="32">
        <f t="shared" si="0"/>
        <v>0.185924</v>
      </c>
      <c r="I20" s="82" t="s">
        <v>253</v>
      </c>
    </row>
    <row r="21" spans="1:9" s="2" customFormat="1" ht="64.5" customHeight="1">
      <c r="A21" s="38" t="s">
        <v>88</v>
      </c>
      <c r="B21" s="36">
        <v>6300000</v>
      </c>
      <c r="C21" s="78">
        <v>0</v>
      </c>
      <c r="D21" s="37">
        <v>173082</v>
      </c>
      <c r="E21" s="40"/>
      <c r="F21" s="37"/>
      <c r="G21" s="31">
        <f t="shared" si="1"/>
        <v>173082</v>
      </c>
      <c r="H21" s="32">
        <f t="shared" si="0"/>
        <v>0.027473333333333332</v>
      </c>
      <c r="I21" s="82" t="s">
        <v>225</v>
      </c>
    </row>
    <row r="22" spans="1:9" s="2" customFormat="1" ht="49.5" customHeight="1">
      <c r="A22" s="38" t="s">
        <v>57</v>
      </c>
      <c r="B22" s="36">
        <v>100000</v>
      </c>
      <c r="C22" s="78">
        <v>0</v>
      </c>
      <c r="D22" s="86">
        <v>0</v>
      </c>
      <c r="E22" s="40"/>
      <c r="F22" s="37"/>
      <c r="G22" s="31">
        <f t="shared" si="1"/>
        <v>0</v>
      </c>
      <c r="H22" s="32">
        <f t="shared" si="0"/>
        <v>0</v>
      </c>
      <c r="I22" s="82" t="s">
        <v>193</v>
      </c>
    </row>
    <row r="23" spans="1:9" s="2" customFormat="1" ht="74.25" customHeight="1">
      <c r="A23" s="38" t="s">
        <v>58</v>
      </c>
      <c r="B23" s="36">
        <v>717000</v>
      </c>
      <c r="C23" s="78">
        <v>0</v>
      </c>
      <c r="D23" s="37">
        <v>73874</v>
      </c>
      <c r="E23" s="40"/>
      <c r="F23" s="37"/>
      <c r="G23" s="31">
        <f t="shared" si="1"/>
        <v>73874</v>
      </c>
      <c r="H23" s="32">
        <f t="shared" si="0"/>
        <v>0.10303207810320782</v>
      </c>
      <c r="I23" s="94" t="s">
        <v>250</v>
      </c>
    </row>
    <row r="24" spans="1:9" s="2" customFormat="1" ht="98.25" customHeight="1">
      <c r="A24" s="38" t="s">
        <v>89</v>
      </c>
      <c r="B24" s="36">
        <v>194000</v>
      </c>
      <c r="C24" s="78">
        <v>45646</v>
      </c>
      <c r="D24" s="86">
        <v>0</v>
      </c>
      <c r="E24" s="40"/>
      <c r="F24" s="37"/>
      <c r="G24" s="31">
        <f t="shared" si="1"/>
        <v>45646</v>
      </c>
      <c r="H24" s="32">
        <f t="shared" si="0"/>
        <v>0.23528865979381444</v>
      </c>
      <c r="I24" s="82" t="s">
        <v>194</v>
      </c>
    </row>
    <row r="25" spans="1:9" s="2" customFormat="1" ht="42.75" customHeight="1">
      <c r="A25" s="38" t="s">
        <v>59</v>
      </c>
      <c r="B25" s="36">
        <v>100000</v>
      </c>
      <c r="C25" s="78">
        <v>100000</v>
      </c>
      <c r="D25" s="86">
        <v>0</v>
      </c>
      <c r="E25" s="40"/>
      <c r="F25" s="37"/>
      <c r="G25" s="31">
        <f t="shared" si="1"/>
        <v>100000</v>
      </c>
      <c r="H25" s="32">
        <f t="shared" si="0"/>
        <v>1</v>
      </c>
      <c r="I25" s="82"/>
    </row>
    <row r="26" spans="1:9" s="2" customFormat="1" ht="83.25" customHeight="1">
      <c r="A26" s="38" t="s">
        <v>60</v>
      </c>
      <c r="B26" s="36">
        <v>100000</v>
      </c>
      <c r="C26" s="78">
        <v>100000</v>
      </c>
      <c r="D26" s="37">
        <v>44835</v>
      </c>
      <c r="E26" s="40"/>
      <c r="F26" s="37"/>
      <c r="G26" s="31">
        <f t="shared" si="1"/>
        <v>144835</v>
      </c>
      <c r="H26" s="32">
        <f t="shared" si="0"/>
        <v>1.44835</v>
      </c>
      <c r="I26" s="82" t="s">
        <v>251</v>
      </c>
    </row>
    <row r="27" spans="1:9" s="2" customFormat="1" ht="79.5" customHeight="1">
      <c r="A27" s="38" t="s">
        <v>138</v>
      </c>
      <c r="B27" s="36">
        <v>1500000</v>
      </c>
      <c r="C27" s="78">
        <v>72952</v>
      </c>
      <c r="D27" s="37">
        <v>131171</v>
      </c>
      <c r="E27" s="40"/>
      <c r="F27" s="37"/>
      <c r="G27" s="31">
        <f t="shared" si="1"/>
        <v>204123</v>
      </c>
      <c r="H27" s="32">
        <f t="shared" si="0"/>
        <v>0.136082</v>
      </c>
      <c r="I27" s="82" t="s">
        <v>226</v>
      </c>
    </row>
    <row r="28" spans="1:9" s="2" customFormat="1" ht="79.5" customHeight="1">
      <c r="A28" s="38" t="s">
        <v>139</v>
      </c>
      <c r="B28" s="36">
        <v>150000</v>
      </c>
      <c r="C28" s="78">
        <v>0</v>
      </c>
      <c r="D28" s="37">
        <v>57000</v>
      </c>
      <c r="E28" s="40"/>
      <c r="F28" s="37"/>
      <c r="G28" s="31">
        <f t="shared" si="1"/>
        <v>57000</v>
      </c>
      <c r="H28" s="32">
        <f t="shared" si="0"/>
        <v>0.38</v>
      </c>
      <c r="I28" s="82" t="s">
        <v>227</v>
      </c>
    </row>
    <row r="29" spans="1:9" s="2" customFormat="1" ht="87.75" customHeight="1">
      <c r="A29" s="38" t="s">
        <v>160</v>
      </c>
      <c r="B29" s="36">
        <v>1475000</v>
      </c>
      <c r="C29" s="78">
        <v>72840</v>
      </c>
      <c r="D29" s="37">
        <v>305336</v>
      </c>
      <c r="E29" s="40"/>
      <c r="F29" s="37"/>
      <c r="G29" s="31">
        <f t="shared" si="1"/>
        <v>378176</v>
      </c>
      <c r="H29" s="32">
        <f t="shared" si="0"/>
        <v>0.2563905084745763</v>
      </c>
      <c r="I29" s="82" t="s">
        <v>252</v>
      </c>
    </row>
    <row r="30" spans="1:9" s="4" customFormat="1" ht="37.5" customHeight="1">
      <c r="A30" s="41" t="s">
        <v>11</v>
      </c>
      <c r="B30" s="28">
        <f>SUM(B16:B29)</f>
        <v>19003000</v>
      </c>
      <c r="C30" s="42">
        <f>SUM(C16:C29)</f>
        <v>423140</v>
      </c>
      <c r="D30" s="28">
        <v>2092766</v>
      </c>
      <c r="E30" s="30"/>
      <c r="F30" s="30"/>
      <c r="G30" s="31">
        <f>SUM(C30:F30)</f>
        <v>2515906</v>
      </c>
      <c r="H30" s="32">
        <f t="shared" si="0"/>
        <v>0.13239520075777508</v>
      </c>
      <c r="I30" s="95"/>
    </row>
    <row r="31" spans="1:9" s="4" customFormat="1" ht="27.75" customHeight="1">
      <c r="A31" s="27" t="s">
        <v>12</v>
      </c>
      <c r="B31" s="28">
        <f>SUM(B32:B35)</f>
        <v>7360000</v>
      </c>
      <c r="C31" s="28">
        <v>45800</v>
      </c>
      <c r="D31" s="30">
        <v>2900586</v>
      </c>
      <c r="E31" s="28"/>
      <c r="F31" s="30"/>
      <c r="G31" s="31">
        <f t="shared" si="1"/>
        <v>2946386</v>
      </c>
      <c r="H31" s="32">
        <f t="shared" si="0"/>
        <v>0.40032418478260867</v>
      </c>
      <c r="I31" s="95"/>
    </row>
    <row r="32" spans="1:9" s="2" customFormat="1" ht="73.5" customHeight="1">
      <c r="A32" s="26" t="s">
        <v>62</v>
      </c>
      <c r="B32" s="40">
        <v>1860000</v>
      </c>
      <c r="C32" s="36">
        <v>45800</v>
      </c>
      <c r="D32" s="37">
        <v>115465</v>
      </c>
      <c r="E32" s="36"/>
      <c r="F32" s="37"/>
      <c r="G32" s="31">
        <f t="shared" si="1"/>
        <v>161265</v>
      </c>
      <c r="H32" s="32">
        <f t="shared" si="0"/>
        <v>0.08670161290322581</v>
      </c>
      <c r="I32" s="94" t="s">
        <v>196</v>
      </c>
    </row>
    <row r="33" spans="1:9" s="2" customFormat="1" ht="49.5" customHeight="1">
      <c r="A33" s="26" t="s">
        <v>90</v>
      </c>
      <c r="B33" s="40">
        <v>3600000</v>
      </c>
      <c r="C33" s="36">
        <v>0</v>
      </c>
      <c r="D33" s="37">
        <v>661610</v>
      </c>
      <c r="E33" s="36"/>
      <c r="F33" s="37"/>
      <c r="G33" s="31">
        <f t="shared" si="1"/>
        <v>661610</v>
      </c>
      <c r="H33" s="32">
        <f t="shared" si="0"/>
        <v>0.18378055555555556</v>
      </c>
      <c r="I33" s="82" t="s">
        <v>185</v>
      </c>
    </row>
    <row r="34" spans="1:9" s="2" customFormat="1" ht="49.5" customHeight="1">
      <c r="A34" s="26" t="s">
        <v>61</v>
      </c>
      <c r="B34" s="40">
        <v>100000</v>
      </c>
      <c r="C34" s="36">
        <v>0</v>
      </c>
      <c r="D34" s="86">
        <v>0</v>
      </c>
      <c r="E34" s="36"/>
      <c r="F34" s="37"/>
      <c r="G34" s="31">
        <f t="shared" si="1"/>
        <v>0</v>
      </c>
      <c r="H34" s="32">
        <f t="shared" si="0"/>
        <v>0</v>
      </c>
      <c r="I34" s="94" t="s">
        <v>165</v>
      </c>
    </row>
    <row r="35" spans="1:9" s="2" customFormat="1" ht="75" customHeight="1">
      <c r="A35" s="26" t="s">
        <v>91</v>
      </c>
      <c r="B35" s="40">
        <v>1800000</v>
      </c>
      <c r="C35" s="36">
        <v>0</v>
      </c>
      <c r="D35" s="37">
        <v>2123511</v>
      </c>
      <c r="E35" s="36"/>
      <c r="F35" s="37"/>
      <c r="G35" s="31">
        <f t="shared" si="1"/>
        <v>2123511</v>
      </c>
      <c r="H35" s="32">
        <f t="shared" si="0"/>
        <v>1.1797283333333333</v>
      </c>
      <c r="I35" s="82" t="s">
        <v>228</v>
      </c>
    </row>
    <row r="36" spans="1:9" s="4" customFormat="1" ht="42" customHeight="1">
      <c r="A36" s="41" t="s">
        <v>10</v>
      </c>
      <c r="B36" s="45">
        <f>SUM(B32:B35)</f>
        <v>7360000</v>
      </c>
      <c r="C36" s="28">
        <f>SUM(C32:C35)</f>
        <v>45800</v>
      </c>
      <c r="D36" s="46">
        <v>2900586</v>
      </c>
      <c r="E36" s="28"/>
      <c r="F36" s="30"/>
      <c r="G36" s="31">
        <f>SUM(C36:F36)</f>
        <v>2946386</v>
      </c>
      <c r="H36" s="32">
        <f t="shared" si="0"/>
        <v>0.40032418478260867</v>
      </c>
      <c r="I36" s="95"/>
    </row>
    <row r="37" spans="1:9" s="4" customFormat="1" ht="48" customHeight="1">
      <c r="A37" s="27" t="s">
        <v>13</v>
      </c>
      <c r="B37" s="48">
        <f>SUM(B38:B52)</f>
        <v>49676000</v>
      </c>
      <c r="C37" s="29">
        <f>SUM(C38:C52)</f>
        <v>4897412</v>
      </c>
      <c r="D37" s="29">
        <f>SUM(D38:D52)</f>
        <v>8383288</v>
      </c>
      <c r="E37" s="29"/>
      <c r="F37" s="30"/>
      <c r="G37" s="31">
        <f t="shared" si="1"/>
        <v>13280700</v>
      </c>
      <c r="H37" s="32">
        <f t="shared" si="0"/>
        <v>0.267346404702472</v>
      </c>
      <c r="I37" s="95"/>
    </row>
    <row r="38" spans="1:9" s="2" customFormat="1" ht="66" customHeight="1">
      <c r="A38" s="35" t="s">
        <v>92</v>
      </c>
      <c r="B38" s="50">
        <v>588000</v>
      </c>
      <c r="C38" s="29">
        <v>0</v>
      </c>
      <c r="D38" s="29">
        <v>0</v>
      </c>
      <c r="E38" s="29"/>
      <c r="F38" s="37"/>
      <c r="G38" s="31">
        <f t="shared" si="1"/>
        <v>0</v>
      </c>
      <c r="H38" s="32">
        <f t="shared" si="0"/>
        <v>0</v>
      </c>
      <c r="I38" s="94" t="s">
        <v>218</v>
      </c>
    </row>
    <row r="39" spans="1:9" s="2" customFormat="1" ht="100.5" customHeight="1">
      <c r="A39" s="26" t="s">
        <v>45</v>
      </c>
      <c r="B39" s="40">
        <v>422000</v>
      </c>
      <c r="C39" s="36">
        <v>0</v>
      </c>
      <c r="D39" s="37">
        <v>32360</v>
      </c>
      <c r="E39" s="37"/>
      <c r="F39" s="37"/>
      <c r="G39" s="31">
        <f t="shared" si="1"/>
        <v>32360</v>
      </c>
      <c r="H39" s="32">
        <f t="shared" si="0"/>
        <v>0.0766824644549763</v>
      </c>
      <c r="I39" s="94" t="s">
        <v>219</v>
      </c>
    </row>
    <row r="40" spans="1:9" s="2" customFormat="1" ht="113.25" customHeight="1">
      <c r="A40" s="26" t="s">
        <v>63</v>
      </c>
      <c r="B40" s="40">
        <v>6600000</v>
      </c>
      <c r="C40" s="36">
        <v>168870</v>
      </c>
      <c r="D40" s="37">
        <v>468210</v>
      </c>
      <c r="E40" s="37"/>
      <c r="F40" s="37"/>
      <c r="G40" s="31">
        <f t="shared" si="1"/>
        <v>637080</v>
      </c>
      <c r="H40" s="32">
        <f t="shared" si="0"/>
        <v>0.09652727272727273</v>
      </c>
      <c r="I40" s="94" t="s">
        <v>254</v>
      </c>
    </row>
    <row r="41" spans="1:9" s="2" customFormat="1" ht="79.5" customHeight="1">
      <c r="A41" s="26" t="s">
        <v>93</v>
      </c>
      <c r="B41" s="40">
        <v>2900000</v>
      </c>
      <c r="C41" s="36">
        <v>209230</v>
      </c>
      <c r="D41" s="37">
        <v>322840</v>
      </c>
      <c r="E41" s="37"/>
      <c r="F41" s="37"/>
      <c r="G41" s="31">
        <f t="shared" si="1"/>
        <v>532070</v>
      </c>
      <c r="H41" s="32">
        <f t="shared" si="0"/>
        <v>0.18347241379310344</v>
      </c>
      <c r="I41" s="94" t="s">
        <v>220</v>
      </c>
    </row>
    <row r="42" spans="1:9" s="2" customFormat="1" ht="69" customHeight="1">
      <c r="A42" s="26" t="s">
        <v>64</v>
      </c>
      <c r="B42" s="40">
        <v>3300000</v>
      </c>
      <c r="C42" s="40">
        <v>538450</v>
      </c>
      <c r="D42" s="37">
        <v>776484</v>
      </c>
      <c r="E42" s="37"/>
      <c r="F42" s="37"/>
      <c r="G42" s="31">
        <f t="shared" si="1"/>
        <v>1314934</v>
      </c>
      <c r="H42" s="32">
        <f t="shared" si="0"/>
        <v>0.3984648484848485</v>
      </c>
      <c r="I42" s="94" t="s">
        <v>223</v>
      </c>
    </row>
    <row r="43" spans="1:9" s="2" customFormat="1" ht="49.5" customHeight="1">
      <c r="A43" s="26" t="s">
        <v>95</v>
      </c>
      <c r="B43" s="40">
        <v>6246000</v>
      </c>
      <c r="C43" s="40">
        <v>613539</v>
      </c>
      <c r="D43" s="37">
        <v>876385</v>
      </c>
      <c r="E43" s="37"/>
      <c r="F43" s="37"/>
      <c r="G43" s="31">
        <f t="shared" si="1"/>
        <v>1489924</v>
      </c>
      <c r="H43" s="32">
        <f t="shared" si="0"/>
        <v>0.23854050592379122</v>
      </c>
      <c r="I43" s="94" t="s">
        <v>221</v>
      </c>
    </row>
    <row r="44" spans="1:9" s="2" customFormat="1" ht="63" customHeight="1">
      <c r="A44" s="26" t="s">
        <v>65</v>
      </c>
      <c r="B44" s="40">
        <v>300000</v>
      </c>
      <c r="C44" s="36">
        <v>0</v>
      </c>
      <c r="D44" s="86">
        <v>0</v>
      </c>
      <c r="E44" s="37"/>
      <c r="F44" s="37"/>
      <c r="G44" s="31">
        <f t="shared" si="1"/>
        <v>0</v>
      </c>
      <c r="H44" s="32">
        <f t="shared" si="0"/>
        <v>0</v>
      </c>
      <c r="I44" s="94" t="s">
        <v>255</v>
      </c>
    </row>
    <row r="45" spans="1:9" s="2" customFormat="1" ht="65.25" customHeight="1">
      <c r="A45" s="38" t="s">
        <v>66</v>
      </c>
      <c r="B45" s="50">
        <v>1500000</v>
      </c>
      <c r="C45" s="51">
        <v>573322</v>
      </c>
      <c r="D45" s="52">
        <v>399999</v>
      </c>
      <c r="E45" s="52"/>
      <c r="F45" s="52"/>
      <c r="G45" s="31">
        <f t="shared" si="1"/>
        <v>973321</v>
      </c>
      <c r="H45" s="32">
        <f t="shared" si="0"/>
        <v>0.6488806666666667</v>
      </c>
      <c r="I45" s="94" t="s">
        <v>203</v>
      </c>
    </row>
    <row r="46" spans="1:9" s="2" customFormat="1" ht="117" customHeight="1">
      <c r="A46" s="38" t="s">
        <v>67</v>
      </c>
      <c r="B46" s="50">
        <v>4500000</v>
      </c>
      <c r="C46" s="51">
        <v>545700</v>
      </c>
      <c r="D46" s="52">
        <v>1250000</v>
      </c>
      <c r="E46" s="52"/>
      <c r="F46" s="52"/>
      <c r="G46" s="31">
        <f t="shared" si="1"/>
        <v>1795700</v>
      </c>
      <c r="H46" s="32">
        <f t="shared" si="0"/>
        <v>0.3990444444444444</v>
      </c>
      <c r="I46" s="94" t="s">
        <v>256</v>
      </c>
    </row>
    <row r="47" spans="1:9" s="2" customFormat="1" ht="85.5" customHeight="1">
      <c r="A47" s="38" t="s">
        <v>68</v>
      </c>
      <c r="B47" s="50">
        <v>19800000</v>
      </c>
      <c r="C47" s="51">
        <v>2108111</v>
      </c>
      <c r="D47" s="52">
        <v>3853752</v>
      </c>
      <c r="E47" s="52"/>
      <c r="F47" s="52"/>
      <c r="G47" s="31">
        <f>SUM(C47:F47)</f>
        <v>5961863</v>
      </c>
      <c r="H47" s="32">
        <f>G47/B47</f>
        <v>0.3011041919191919</v>
      </c>
      <c r="I47" s="94" t="s">
        <v>222</v>
      </c>
    </row>
    <row r="48" spans="1:9" s="2" customFormat="1" ht="65.25" customHeight="1">
      <c r="A48" s="38" t="s">
        <v>69</v>
      </c>
      <c r="B48" s="50">
        <v>100000</v>
      </c>
      <c r="C48" s="51">
        <v>0</v>
      </c>
      <c r="D48" s="87">
        <v>0</v>
      </c>
      <c r="E48" s="52"/>
      <c r="F48" s="52"/>
      <c r="G48" s="31">
        <f t="shared" si="1"/>
        <v>0</v>
      </c>
      <c r="H48" s="32">
        <f t="shared" si="0"/>
        <v>0</v>
      </c>
      <c r="I48" s="94" t="s">
        <v>183</v>
      </c>
    </row>
    <row r="49" spans="1:9" s="2" customFormat="1" ht="61.5" customHeight="1">
      <c r="A49" s="38" t="s">
        <v>70</v>
      </c>
      <c r="B49" s="50">
        <v>300000</v>
      </c>
      <c r="C49" s="51">
        <v>114750</v>
      </c>
      <c r="D49" s="52">
        <v>47250</v>
      </c>
      <c r="E49" s="52"/>
      <c r="F49" s="52"/>
      <c r="G49" s="31">
        <f t="shared" si="1"/>
        <v>162000</v>
      </c>
      <c r="H49" s="32">
        <f t="shared" si="0"/>
        <v>0.54</v>
      </c>
      <c r="I49" s="94" t="s">
        <v>203</v>
      </c>
    </row>
    <row r="50" spans="1:9" s="2" customFormat="1" ht="91.5" customHeight="1">
      <c r="A50" s="38" t="s">
        <v>36</v>
      </c>
      <c r="B50" s="50">
        <v>1420000</v>
      </c>
      <c r="C50" s="51">
        <v>25440</v>
      </c>
      <c r="D50" s="52">
        <v>356008</v>
      </c>
      <c r="E50" s="52"/>
      <c r="F50" s="52"/>
      <c r="G50" s="31">
        <f>SUM(C50:F50)</f>
        <v>381448</v>
      </c>
      <c r="H50" s="32">
        <f t="shared" si="0"/>
        <v>0.2686253521126761</v>
      </c>
      <c r="I50" s="94" t="s">
        <v>203</v>
      </c>
    </row>
    <row r="51" spans="1:9" s="2" customFormat="1" ht="84.75" customHeight="1">
      <c r="A51" s="38" t="s">
        <v>71</v>
      </c>
      <c r="B51" s="50">
        <v>700000</v>
      </c>
      <c r="C51" s="51">
        <v>0</v>
      </c>
      <c r="D51" s="87">
        <v>0</v>
      </c>
      <c r="E51" s="52"/>
      <c r="F51" s="52"/>
      <c r="G51" s="31">
        <f t="shared" si="1"/>
        <v>0</v>
      </c>
      <c r="H51" s="32">
        <f t="shared" si="0"/>
        <v>0</v>
      </c>
      <c r="I51" s="94" t="s">
        <v>206</v>
      </c>
    </row>
    <row r="52" spans="1:9" s="2" customFormat="1" ht="93" customHeight="1">
      <c r="A52" s="38" t="s">
        <v>94</v>
      </c>
      <c r="B52" s="50">
        <v>1000000</v>
      </c>
      <c r="C52" s="51">
        <v>0</v>
      </c>
      <c r="D52" s="87">
        <v>0</v>
      </c>
      <c r="E52" s="52"/>
      <c r="F52" s="52"/>
      <c r="G52" s="31">
        <f t="shared" si="1"/>
        <v>0</v>
      </c>
      <c r="H52" s="32">
        <f t="shared" si="0"/>
        <v>0</v>
      </c>
      <c r="I52" s="94" t="s">
        <v>207</v>
      </c>
    </row>
    <row r="53" spans="1:9" s="4" customFormat="1" ht="31.5" customHeight="1">
      <c r="A53" s="41" t="s">
        <v>9</v>
      </c>
      <c r="B53" s="48">
        <f>SUM(B38:B52)</f>
        <v>49676000</v>
      </c>
      <c r="C53" s="61">
        <f>SUM(C38:C52)</f>
        <v>4897412</v>
      </c>
      <c r="D53" s="62">
        <f>SUM(D38:D52)</f>
        <v>8383288</v>
      </c>
      <c r="E53" s="61"/>
      <c r="F53" s="62"/>
      <c r="G53" s="31">
        <f>SUM(C53:F53)</f>
        <v>13280700</v>
      </c>
      <c r="H53" s="32">
        <f t="shared" si="0"/>
        <v>0.267346404702472</v>
      </c>
      <c r="I53" s="95"/>
    </row>
    <row r="54" spans="1:9" s="4" customFormat="1" ht="39" customHeight="1">
      <c r="A54" s="27" t="s">
        <v>14</v>
      </c>
      <c r="B54" s="48">
        <f>SUM(B55:B76)</f>
        <v>76756000</v>
      </c>
      <c r="C54" s="29">
        <f>SUM(C55:C76)</f>
        <v>19554972</v>
      </c>
      <c r="D54" s="49">
        <f>SUM(D55:D76)</f>
        <v>18981643</v>
      </c>
      <c r="E54" s="29"/>
      <c r="F54" s="49"/>
      <c r="G54" s="31">
        <f t="shared" si="1"/>
        <v>38536615</v>
      </c>
      <c r="H54" s="32">
        <f t="shared" si="0"/>
        <v>0.502066483401949</v>
      </c>
      <c r="I54" s="95"/>
    </row>
    <row r="55" spans="1:9" s="4" customFormat="1" ht="63.75" customHeight="1">
      <c r="A55" s="35" t="s">
        <v>72</v>
      </c>
      <c r="B55" s="50">
        <v>588000</v>
      </c>
      <c r="C55" s="29">
        <v>0</v>
      </c>
      <c r="D55" s="104">
        <v>0</v>
      </c>
      <c r="E55" s="29"/>
      <c r="F55" s="49"/>
      <c r="G55" s="31">
        <f t="shared" si="1"/>
        <v>0</v>
      </c>
      <c r="H55" s="32">
        <f t="shared" si="0"/>
        <v>0</v>
      </c>
      <c r="I55" s="94" t="s">
        <v>218</v>
      </c>
    </row>
    <row r="56" spans="1:9" s="2" customFormat="1" ht="72" customHeight="1">
      <c r="A56" s="38" t="s">
        <v>75</v>
      </c>
      <c r="B56" s="50">
        <v>2300000</v>
      </c>
      <c r="C56" s="51">
        <v>0</v>
      </c>
      <c r="D56" s="52">
        <v>568750</v>
      </c>
      <c r="E56" s="53"/>
      <c r="F56" s="52"/>
      <c r="G56" s="31">
        <f t="shared" si="1"/>
        <v>568750</v>
      </c>
      <c r="H56" s="32">
        <f t="shared" si="0"/>
        <v>0.24728260869565216</v>
      </c>
      <c r="I56" s="96" t="s">
        <v>231</v>
      </c>
    </row>
    <row r="57" spans="1:9" s="2" customFormat="1" ht="58.5" customHeight="1">
      <c r="A57" s="38" t="s">
        <v>73</v>
      </c>
      <c r="B57" s="50">
        <v>800000</v>
      </c>
      <c r="C57" s="51">
        <v>0</v>
      </c>
      <c r="D57" s="52">
        <v>16800</v>
      </c>
      <c r="E57" s="53"/>
      <c r="F57" s="52"/>
      <c r="G57" s="31">
        <f t="shared" si="1"/>
        <v>16800</v>
      </c>
      <c r="H57" s="32">
        <f>G57/B57</f>
        <v>0.021</v>
      </c>
      <c r="I57" s="96" t="s">
        <v>232</v>
      </c>
    </row>
    <row r="58" spans="1:9" s="2" customFormat="1" ht="66.75" customHeight="1">
      <c r="A58" s="38" t="s">
        <v>74</v>
      </c>
      <c r="B58" s="50">
        <v>2500000</v>
      </c>
      <c r="C58" s="51">
        <v>0</v>
      </c>
      <c r="D58" s="52">
        <v>1102500</v>
      </c>
      <c r="E58" s="53"/>
      <c r="F58" s="55"/>
      <c r="G58" s="31">
        <f t="shared" si="1"/>
        <v>1102500</v>
      </c>
      <c r="H58" s="32">
        <f t="shared" si="0"/>
        <v>0.441</v>
      </c>
      <c r="I58" s="96" t="s">
        <v>233</v>
      </c>
    </row>
    <row r="59" spans="1:9" s="2" customFormat="1" ht="59.25" customHeight="1">
      <c r="A59" s="57" t="s">
        <v>21</v>
      </c>
      <c r="B59" s="50">
        <v>2154000</v>
      </c>
      <c r="C59" s="51">
        <v>91086</v>
      </c>
      <c r="D59" s="52">
        <v>421663</v>
      </c>
      <c r="E59" s="53"/>
      <c r="F59" s="52"/>
      <c r="G59" s="31">
        <f t="shared" si="1"/>
        <v>512749</v>
      </c>
      <c r="H59" s="32">
        <f t="shared" si="0"/>
        <v>0.23804503249767875</v>
      </c>
      <c r="I59" s="96" t="s">
        <v>237</v>
      </c>
    </row>
    <row r="60" spans="1:9" s="2" customFormat="1" ht="75" customHeight="1">
      <c r="A60" s="35" t="s">
        <v>22</v>
      </c>
      <c r="B60" s="50">
        <v>14000000</v>
      </c>
      <c r="C60" s="51">
        <v>2716789</v>
      </c>
      <c r="D60" s="52">
        <v>2775861</v>
      </c>
      <c r="E60" s="53"/>
      <c r="F60" s="55"/>
      <c r="G60" s="31">
        <f t="shared" si="1"/>
        <v>5492650</v>
      </c>
      <c r="H60" s="32">
        <f t="shared" si="0"/>
        <v>0.39233214285714285</v>
      </c>
      <c r="I60" s="101" t="s">
        <v>234</v>
      </c>
    </row>
    <row r="61" spans="1:9" s="2" customFormat="1" ht="49.5" customHeight="1">
      <c r="A61" s="35" t="s">
        <v>23</v>
      </c>
      <c r="B61" s="50">
        <v>1500000</v>
      </c>
      <c r="C61" s="51">
        <v>329353</v>
      </c>
      <c r="D61" s="52">
        <v>357503</v>
      </c>
      <c r="E61" s="53"/>
      <c r="F61" s="52"/>
      <c r="G61" s="31">
        <f t="shared" si="1"/>
        <v>686856</v>
      </c>
      <c r="H61" s="32">
        <f t="shared" si="0"/>
        <v>0.457904</v>
      </c>
      <c r="I61" s="96" t="s">
        <v>203</v>
      </c>
    </row>
    <row r="62" spans="1:9" s="2" customFormat="1" ht="49.5" customHeight="1">
      <c r="A62" s="35" t="s">
        <v>24</v>
      </c>
      <c r="B62" s="50">
        <v>200000</v>
      </c>
      <c r="C62" s="51">
        <v>11540</v>
      </c>
      <c r="D62" s="52">
        <v>16520</v>
      </c>
      <c r="E62" s="53"/>
      <c r="F62" s="52"/>
      <c r="G62" s="31">
        <f t="shared" si="1"/>
        <v>28060</v>
      </c>
      <c r="H62" s="32">
        <f t="shared" si="0"/>
        <v>0.1403</v>
      </c>
      <c r="I62" s="96" t="s">
        <v>203</v>
      </c>
    </row>
    <row r="63" spans="1:9" s="3" customFormat="1" ht="58.5" customHeight="1">
      <c r="A63" s="35" t="s">
        <v>25</v>
      </c>
      <c r="B63" s="50">
        <v>800000</v>
      </c>
      <c r="C63" s="51">
        <v>101374</v>
      </c>
      <c r="D63" s="52">
        <v>155629</v>
      </c>
      <c r="E63" s="53"/>
      <c r="F63" s="52"/>
      <c r="G63" s="31">
        <f t="shared" si="1"/>
        <v>257003</v>
      </c>
      <c r="H63" s="32">
        <f t="shared" si="0"/>
        <v>0.32125375</v>
      </c>
      <c r="I63" s="96" t="s">
        <v>238</v>
      </c>
    </row>
    <row r="64" spans="1:9" s="3" customFormat="1" ht="58.5" customHeight="1">
      <c r="A64" s="35" t="s">
        <v>26</v>
      </c>
      <c r="B64" s="50">
        <v>200000</v>
      </c>
      <c r="C64" s="51">
        <v>62320</v>
      </c>
      <c r="D64" s="52">
        <v>80000</v>
      </c>
      <c r="E64" s="53"/>
      <c r="F64" s="52"/>
      <c r="G64" s="31">
        <f t="shared" si="1"/>
        <v>142320</v>
      </c>
      <c r="H64" s="32">
        <f t="shared" si="0"/>
        <v>0.7116</v>
      </c>
      <c r="I64" s="96" t="s">
        <v>239</v>
      </c>
    </row>
    <row r="65" spans="1:9" s="2" customFormat="1" ht="49.5" customHeight="1">
      <c r="A65" s="39" t="s">
        <v>27</v>
      </c>
      <c r="B65" s="50">
        <v>260000</v>
      </c>
      <c r="C65" s="51">
        <v>0</v>
      </c>
      <c r="D65" s="102">
        <v>0</v>
      </c>
      <c r="E65" s="53"/>
      <c r="F65" s="52"/>
      <c r="G65" s="31">
        <f t="shared" si="1"/>
        <v>0</v>
      </c>
      <c r="H65" s="32">
        <f t="shared" si="0"/>
        <v>0</v>
      </c>
      <c r="I65" s="96" t="s">
        <v>164</v>
      </c>
    </row>
    <row r="66" spans="1:9" s="2" customFormat="1" ht="49.5" customHeight="1">
      <c r="A66" s="26" t="s">
        <v>33</v>
      </c>
      <c r="B66" s="50">
        <v>7000000</v>
      </c>
      <c r="C66" s="51">
        <v>966000</v>
      </c>
      <c r="D66" s="52">
        <v>1631480</v>
      </c>
      <c r="E66" s="53"/>
      <c r="F66" s="52"/>
      <c r="G66" s="31">
        <f t="shared" si="1"/>
        <v>2597480</v>
      </c>
      <c r="H66" s="32">
        <f t="shared" si="0"/>
        <v>0.3710685714285714</v>
      </c>
      <c r="I66" s="101" t="s">
        <v>235</v>
      </c>
    </row>
    <row r="67" spans="1:9" s="2" customFormat="1" ht="49.5" customHeight="1">
      <c r="A67" s="26" t="s">
        <v>34</v>
      </c>
      <c r="B67" s="50">
        <v>800000</v>
      </c>
      <c r="C67" s="51">
        <v>178016</v>
      </c>
      <c r="D67" s="52">
        <v>4406</v>
      </c>
      <c r="E67" s="53"/>
      <c r="F67" s="52"/>
      <c r="G67" s="31">
        <f t="shared" si="1"/>
        <v>182422</v>
      </c>
      <c r="H67" s="32">
        <f t="shared" si="0"/>
        <v>0.2280275</v>
      </c>
      <c r="I67" s="96" t="s">
        <v>203</v>
      </c>
    </row>
    <row r="68" spans="1:9" s="2" customFormat="1" ht="101.25" customHeight="1">
      <c r="A68" s="26" t="s">
        <v>35</v>
      </c>
      <c r="B68" s="50">
        <v>8670000</v>
      </c>
      <c r="C68" s="73">
        <v>0</v>
      </c>
      <c r="D68" s="52">
        <v>1467689</v>
      </c>
      <c r="E68" s="53"/>
      <c r="F68" s="74"/>
      <c r="G68" s="31">
        <f t="shared" si="1"/>
        <v>1467689</v>
      </c>
      <c r="H68" s="32">
        <f t="shared" si="0"/>
        <v>0.1692836216839677</v>
      </c>
      <c r="I68" s="96" t="s">
        <v>257</v>
      </c>
    </row>
    <row r="69" spans="1:9" s="2" customFormat="1" ht="49.5" customHeight="1">
      <c r="A69" s="26" t="s">
        <v>76</v>
      </c>
      <c r="B69" s="50">
        <v>1020000</v>
      </c>
      <c r="C69" s="51">
        <v>0</v>
      </c>
      <c r="D69" s="102">
        <v>0</v>
      </c>
      <c r="E69" s="53"/>
      <c r="F69" s="52"/>
      <c r="G69" s="31">
        <f t="shared" si="1"/>
        <v>0</v>
      </c>
      <c r="H69" s="32">
        <f t="shared" si="0"/>
        <v>0</v>
      </c>
      <c r="I69" s="96" t="s">
        <v>203</v>
      </c>
    </row>
    <row r="70" spans="1:9" s="2" customFormat="1" ht="49.5" customHeight="1">
      <c r="A70" s="26" t="s">
        <v>77</v>
      </c>
      <c r="B70" s="50">
        <v>150000</v>
      </c>
      <c r="C70" s="51">
        <v>0</v>
      </c>
      <c r="D70" s="102">
        <v>0</v>
      </c>
      <c r="E70" s="53"/>
      <c r="F70" s="52"/>
      <c r="G70" s="31">
        <f t="shared" si="1"/>
        <v>0</v>
      </c>
      <c r="H70" s="32">
        <f t="shared" si="0"/>
        <v>0</v>
      </c>
      <c r="I70" s="96" t="s">
        <v>203</v>
      </c>
    </row>
    <row r="71" spans="1:9" s="2" customFormat="1" ht="49.5" customHeight="1">
      <c r="A71" s="26" t="s">
        <v>78</v>
      </c>
      <c r="B71" s="50">
        <v>240000</v>
      </c>
      <c r="C71" s="31">
        <v>6235</v>
      </c>
      <c r="D71" s="59">
        <v>9663</v>
      </c>
      <c r="E71" s="53"/>
      <c r="F71" s="60"/>
      <c r="G71" s="31">
        <f t="shared" si="1"/>
        <v>15898</v>
      </c>
      <c r="H71" s="32">
        <f t="shared" si="0"/>
        <v>0.06624166666666667</v>
      </c>
      <c r="I71" s="96" t="s">
        <v>203</v>
      </c>
    </row>
    <row r="72" spans="1:9" s="2" customFormat="1" ht="80.25" customHeight="1">
      <c r="A72" s="26" t="s">
        <v>79</v>
      </c>
      <c r="B72" s="50">
        <v>324000</v>
      </c>
      <c r="C72" s="51">
        <v>0</v>
      </c>
      <c r="D72" s="103">
        <v>0</v>
      </c>
      <c r="E72" s="53"/>
      <c r="F72" s="60"/>
      <c r="G72" s="31">
        <f t="shared" si="1"/>
        <v>0</v>
      </c>
      <c r="H72" s="32">
        <f t="shared" si="0"/>
        <v>0</v>
      </c>
      <c r="I72" s="96" t="s">
        <v>258</v>
      </c>
    </row>
    <row r="73" spans="1:9" s="2" customFormat="1" ht="63" customHeight="1">
      <c r="A73" s="26" t="s">
        <v>80</v>
      </c>
      <c r="B73" s="50">
        <v>850000</v>
      </c>
      <c r="C73" s="51">
        <v>0</v>
      </c>
      <c r="D73" s="103">
        <v>0</v>
      </c>
      <c r="E73" s="53"/>
      <c r="F73" s="60"/>
      <c r="G73" s="31">
        <f t="shared" si="1"/>
        <v>0</v>
      </c>
      <c r="H73" s="32">
        <f t="shared" si="0"/>
        <v>0</v>
      </c>
      <c r="I73" s="96" t="s">
        <v>247</v>
      </c>
    </row>
    <row r="74" spans="1:9" s="2" customFormat="1" ht="49.5" customHeight="1">
      <c r="A74" s="26" t="s">
        <v>81</v>
      </c>
      <c r="B74" s="50">
        <v>12500000</v>
      </c>
      <c r="C74" s="51">
        <v>6577770</v>
      </c>
      <c r="D74" s="59">
        <v>3877020</v>
      </c>
      <c r="E74" s="53"/>
      <c r="F74" s="60"/>
      <c r="G74" s="31">
        <f t="shared" si="1"/>
        <v>10454790</v>
      </c>
      <c r="H74" s="32">
        <f t="shared" si="0"/>
        <v>0.8363832</v>
      </c>
      <c r="I74" s="96"/>
    </row>
    <row r="75" spans="1:9" s="2" customFormat="1" ht="49.5" customHeight="1">
      <c r="A75" s="26" t="s">
        <v>82</v>
      </c>
      <c r="B75" s="50">
        <v>18150000</v>
      </c>
      <c r="C75" s="51">
        <v>8514489</v>
      </c>
      <c r="D75" s="59">
        <v>6008000</v>
      </c>
      <c r="E75" s="53"/>
      <c r="F75" s="60"/>
      <c r="G75" s="31">
        <f t="shared" si="1"/>
        <v>14522489</v>
      </c>
      <c r="H75" s="32">
        <f t="shared" si="0"/>
        <v>0.8001371349862259</v>
      </c>
      <c r="I75" s="96"/>
    </row>
    <row r="76" spans="1:9" s="2" customFormat="1" ht="61.5" customHeight="1">
      <c r="A76" s="26" t="s">
        <v>83</v>
      </c>
      <c r="B76" s="50">
        <v>1750000</v>
      </c>
      <c r="C76" s="51">
        <v>0</v>
      </c>
      <c r="D76" s="59">
        <v>488159</v>
      </c>
      <c r="E76" s="53"/>
      <c r="F76" s="60"/>
      <c r="G76" s="31">
        <f t="shared" si="1"/>
        <v>488159</v>
      </c>
      <c r="H76" s="32">
        <f t="shared" si="0"/>
        <v>0.278948</v>
      </c>
      <c r="I76" s="96" t="s">
        <v>243</v>
      </c>
    </row>
    <row r="77" spans="1:9" s="4" customFormat="1" ht="34.5" customHeight="1">
      <c r="A77" s="41" t="s">
        <v>9</v>
      </c>
      <c r="B77" s="48">
        <f>SUM(B55:B76)</f>
        <v>76756000</v>
      </c>
      <c r="C77" s="61">
        <f>SUM(C55:C76)</f>
        <v>19554972</v>
      </c>
      <c r="D77" s="62">
        <f>SUM(D55:D76)</f>
        <v>18981643</v>
      </c>
      <c r="E77" s="63"/>
      <c r="F77" s="62"/>
      <c r="G77" s="31">
        <f t="shared" si="1"/>
        <v>38536615</v>
      </c>
      <c r="H77" s="32">
        <f t="shared" si="0"/>
        <v>0.502066483401949</v>
      </c>
      <c r="I77" s="95"/>
    </row>
    <row r="78" spans="1:9" s="4" customFormat="1" ht="32.25" customHeight="1">
      <c r="A78" s="27" t="s">
        <v>15</v>
      </c>
      <c r="B78" s="29">
        <f>SUM(B79:B88)</f>
        <v>65084000</v>
      </c>
      <c r="C78" s="29">
        <f>SUM(C79:C88)</f>
        <v>15667351</v>
      </c>
      <c r="D78" s="29">
        <f>SUM(D79:D88)</f>
        <v>24099297</v>
      </c>
      <c r="E78" s="29"/>
      <c r="F78" s="49"/>
      <c r="G78" s="31">
        <f t="shared" si="1"/>
        <v>39766648</v>
      </c>
      <c r="H78" s="32">
        <f t="shared" si="0"/>
        <v>0.6110049781820417</v>
      </c>
      <c r="I78" s="95"/>
    </row>
    <row r="79" spans="1:9" s="2" customFormat="1" ht="63" customHeight="1">
      <c r="A79" s="26" t="s">
        <v>47</v>
      </c>
      <c r="B79" s="50">
        <v>7500000</v>
      </c>
      <c r="C79" s="81">
        <v>1400000</v>
      </c>
      <c r="D79" s="52">
        <v>1250000</v>
      </c>
      <c r="E79" s="51"/>
      <c r="F79" s="51"/>
      <c r="G79" s="31">
        <f t="shared" si="1"/>
        <v>2650000</v>
      </c>
      <c r="H79" s="32">
        <f>G79/B79</f>
        <v>0.35333333333333333</v>
      </c>
      <c r="I79" s="97" t="s">
        <v>237</v>
      </c>
    </row>
    <row r="80" spans="1:9" s="2" customFormat="1" ht="66" customHeight="1">
      <c r="A80" s="26" t="s">
        <v>48</v>
      </c>
      <c r="B80" s="50">
        <v>18000000</v>
      </c>
      <c r="C80" s="81">
        <v>6000000</v>
      </c>
      <c r="D80" s="52">
        <v>6800000</v>
      </c>
      <c r="E80" s="51"/>
      <c r="F80" s="51"/>
      <c r="G80" s="31">
        <f aca="true" t="shared" si="2" ref="G80:G87">SUM(C80:F80)</f>
        <v>12800000</v>
      </c>
      <c r="H80" s="32">
        <f aca="true" t="shared" si="3" ref="H80:H88">G80/B80</f>
        <v>0.7111111111111111</v>
      </c>
      <c r="I80" s="97" t="s">
        <v>203</v>
      </c>
    </row>
    <row r="81" spans="1:9" s="2" customFormat="1" ht="69.75" customHeight="1">
      <c r="A81" s="26" t="s">
        <v>84</v>
      </c>
      <c r="B81" s="50">
        <v>588000</v>
      </c>
      <c r="C81" s="81">
        <v>0</v>
      </c>
      <c r="D81" s="87">
        <v>0</v>
      </c>
      <c r="E81" s="51"/>
      <c r="F81" s="51"/>
      <c r="G81" s="31">
        <f t="shared" si="2"/>
        <v>0</v>
      </c>
      <c r="H81" s="32">
        <f t="shared" si="3"/>
        <v>0</v>
      </c>
      <c r="I81" s="94" t="s">
        <v>259</v>
      </c>
    </row>
    <row r="82" spans="1:9" s="2" customFormat="1" ht="69" customHeight="1">
      <c r="A82" s="26" t="s">
        <v>85</v>
      </c>
      <c r="B82" s="64">
        <v>1310000</v>
      </c>
      <c r="C82" s="81">
        <v>0</v>
      </c>
      <c r="D82" s="87">
        <v>0</v>
      </c>
      <c r="E82" s="51"/>
      <c r="F82" s="51"/>
      <c r="G82" s="31">
        <f t="shared" si="2"/>
        <v>0</v>
      </c>
      <c r="H82" s="32">
        <f t="shared" si="3"/>
        <v>0</v>
      </c>
      <c r="I82" s="94" t="s">
        <v>210</v>
      </c>
    </row>
    <row r="83" spans="1:9" s="2" customFormat="1" ht="56.25" customHeight="1">
      <c r="A83" s="26" t="s">
        <v>49</v>
      </c>
      <c r="B83" s="50">
        <v>947000</v>
      </c>
      <c r="C83" s="81">
        <v>669410</v>
      </c>
      <c r="D83" s="52">
        <v>47250</v>
      </c>
      <c r="E83" s="51"/>
      <c r="F83" s="51"/>
      <c r="G83" s="31">
        <f t="shared" si="2"/>
        <v>716660</v>
      </c>
      <c r="H83" s="32">
        <f t="shared" si="3"/>
        <v>0.7567687434002112</v>
      </c>
      <c r="I83" s="97" t="s">
        <v>203</v>
      </c>
    </row>
    <row r="84" spans="1:9" s="2" customFormat="1" ht="60.75" customHeight="1">
      <c r="A84" s="26" t="s">
        <v>50</v>
      </c>
      <c r="B84" s="50">
        <v>9000000</v>
      </c>
      <c r="C84" s="81">
        <v>1755192</v>
      </c>
      <c r="D84" s="52">
        <v>691645</v>
      </c>
      <c r="E84" s="51"/>
      <c r="F84" s="51"/>
      <c r="G84" s="31">
        <f t="shared" si="2"/>
        <v>2446837</v>
      </c>
      <c r="H84" s="32">
        <f t="shared" si="3"/>
        <v>0.2718707777777778</v>
      </c>
      <c r="I84" s="97" t="s">
        <v>203</v>
      </c>
    </row>
    <row r="85" spans="1:9" s="2" customFormat="1" ht="62.25" customHeight="1">
      <c r="A85" s="26" t="s">
        <v>51</v>
      </c>
      <c r="B85" s="50">
        <v>440000</v>
      </c>
      <c r="C85" s="81">
        <v>0</v>
      </c>
      <c r="D85" s="87">
        <v>0</v>
      </c>
      <c r="E85" s="51"/>
      <c r="F85" s="51"/>
      <c r="G85" s="31">
        <f t="shared" si="2"/>
        <v>0</v>
      </c>
      <c r="H85" s="32">
        <f t="shared" si="3"/>
        <v>0</v>
      </c>
      <c r="I85" s="97" t="s">
        <v>203</v>
      </c>
    </row>
    <row r="86" spans="1:9" s="2" customFormat="1" ht="87.75" customHeight="1">
      <c r="A86" s="26" t="s">
        <v>86</v>
      </c>
      <c r="B86" s="50">
        <v>1200000</v>
      </c>
      <c r="C86" s="81">
        <v>193895</v>
      </c>
      <c r="D86" s="52">
        <v>285830</v>
      </c>
      <c r="E86" s="51"/>
      <c r="F86" s="51"/>
      <c r="G86" s="31">
        <f t="shared" si="2"/>
        <v>479725</v>
      </c>
      <c r="H86" s="32">
        <f t="shared" si="3"/>
        <v>0.39977083333333335</v>
      </c>
      <c r="I86" s="82" t="s">
        <v>189</v>
      </c>
    </row>
    <row r="87" spans="1:9" s="2" customFormat="1" ht="68.25" customHeight="1">
      <c r="A87" s="26" t="s">
        <v>52</v>
      </c>
      <c r="B87" s="50">
        <v>8849000</v>
      </c>
      <c r="C87" s="81">
        <v>1527460</v>
      </c>
      <c r="D87" s="52">
        <v>6267793</v>
      </c>
      <c r="E87" s="51"/>
      <c r="F87" s="51"/>
      <c r="G87" s="31">
        <f t="shared" si="2"/>
        <v>7795253</v>
      </c>
      <c r="H87" s="32">
        <f>G87/B87</f>
        <v>0.8809190869024749</v>
      </c>
      <c r="I87" s="82" t="s">
        <v>242</v>
      </c>
    </row>
    <row r="88" spans="1:11" s="2" customFormat="1" ht="65.25" customHeight="1">
      <c r="A88" s="26" t="s">
        <v>53</v>
      </c>
      <c r="B88" s="50">
        <v>17250000</v>
      </c>
      <c r="C88" s="81">
        <v>4121394</v>
      </c>
      <c r="D88" s="52">
        <v>8756779</v>
      </c>
      <c r="E88" s="51"/>
      <c r="F88" s="51"/>
      <c r="G88" s="31">
        <f>SUM(C88:F88)</f>
        <v>12878173</v>
      </c>
      <c r="H88" s="32">
        <f t="shared" si="3"/>
        <v>0.7465607536231884</v>
      </c>
      <c r="I88" s="82" t="s">
        <v>240</v>
      </c>
      <c r="J88" s="85"/>
      <c r="K88" s="85"/>
    </row>
    <row r="89" spans="1:11" s="4" customFormat="1" ht="44.25" customHeight="1">
      <c r="A89" s="41" t="s">
        <v>11</v>
      </c>
      <c r="B89" s="29">
        <f>SUM(B79:B88)</f>
        <v>65084000</v>
      </c>
      <c r="C89" s="81">
        <f>SUM(C79:C88)</f>
        <v>15667351</v>
      </c>
      <c r="D89" s="29">
        <f>SUM(D79:D88)</f>
        <v>24099297</v>
      </c>
      <c r="E89" s="29">
        <f>SUM(E79:E88)</f>
        <v>0</v>
      </c>
      <c r="F89" s="29">
        <f>SUM(F79:F88)</f>
        <v>0</v>
      </c>
      <c r="G89" s="28">
        <f>SUM(C89:F89)</f>
        <v>39766648</v>
      </c>
      <c r="H89" s="32">
        <f>G89/B89</f>
        <v>0.6110049781820417</v>
      </c>
      <c r="I89" s="98"/>
      <c r="J89" s="84"/>
      <c r="K89" s="84"/>
    </row>
    <row r="90" spans="1:9" s="4" customFormat="1" ht="41.25" customHeight="1">
      <c r="A90" s="41" t="s">
        <v>174</v>
      </c>
      <c r="B90" s="29">
        <f>B15+B31+B37+B54+B78</f>
        <v>217879000</v>
      </c>
      <c r="C90" s="29">
        <f>C89+C77+C53+C36+C30</f>
        <v>40588675</v>
      </c>
      <c r="D90" s="29">
        <f>D30+D36+D53+D77+D89</f>
        <v>56457580</v>
      </c>
      <c r="E90" s="29">
        <f>E30+E36+E53+E77+E89</f>
        <v>0</v>
      </c>
      <c r="F90" s="29">
        <f>F30+F36+F53+F77+F89</f>
        <v>0</v>
      </c>
      <c r="G90" s="29">
        <f>G30+G36+G53+G77+G89</f>
        <v>97046255</v>
      </c>
      <c r="H90" s="32">
        <f>G90/B90</f>
        <v>0.4454135322816793</v>
      </c>
      <c r="I90" s="99"/>
    </row>
    <row r="91" spans="1:9" s="2" customFormat="1" ht="42" customHeight="1">
      <c r="A91" s="106" t="s">
        <v>16</v>
      </c>
      <c r="B91" s="107"/>
      <c r="C91" s="107"/>
      <c r="D91" s="107"/>
      <c r="E91" s="107"/>
      <c r="F91" s="107"/>
      <c r="G91" s="107"/>
      <c r="H91" s="107"/>
      <c r="I91" s="107"/>
    </row>
    <row r="92" spans="1:9" s="2" customFormat="1" ht="32.25" customHeight="1">
      <c r="A92" s="6" t="s">
        <v>175</v>
      </c>
      <c r="B92" s="7"/>
      <c r="C92" s="7"/>
      <c r="D92" s="8"/>
      <c r="E92" s="7"/>
      <c r="F92" s="8"/>
      <c r="G92" s="18"/>
      <c r="H92" s="7"/>
      <c r="I92" s="90"/>
    </row>
    <row r="93" spans="1:8" ht="36" customHeight="1">
      <c r="A93" s="10" t="s">
        <v>176</v>
      </c>
      <c r="B93" s="67"/>
      <c r="C93" s="67"/>
      <c r="D93" s="67"/>
      <c r="E93" s="67"/>
      <c r="F93" s="67"/>
      <c r="G93" s="68">
        <f>E7+E9-G90</f>
        <v>217574259</v>
      </c>
      <c r="H93" s="69" t="s">
        <v>39</v>
      </c>
    </row>
    <row r="94" spans="1:9" ht="66.75" customHeight="1">
      <c r="A94" s="110" t="s">
        <v>248</v>
      </c>
      <c r="B94" s="111"/>
      <c r="C94" s="111"/>
      <c r="D94" s="111"/>
      <c r="E94" s="111"/>
      <c r="F94" s="111"/>
      <c r="G94" s="111"/>
      <c r="H94" s="111"/>
      <c r="I94" s="111"/>
    </row>
    <row r="95" spans="1:8" ht="44.25" customHeight="1">
      <c r="A95" s="10" t="s">
        <v>18</v>
      </c>
      <c r="B95" s="11"/>
      <c r="C95" s="11"/>
      <c r="D95" s="70"/>
      <c r="E95" s="11"/>
      <c r="F95" s="70"/>
      <c r="G95" s="11"/>
      <c r="H95" s="11"/>
    </row>
    <row r="96" spans="1:9" ht="38.25" customHeight="1">
      <c r="A96" s="105" t="s">
        <v>229</v>
      </c>
      <c r="B96" s="83"/>
      <c r="C96" s="89"/>
      <c r="D96" s="83"/>
      <c r="E96" s="83"/>
      <c r="F96" s="83"/>
      <c r="G96" s="83"/>
      <c r="H96" s="83"/>
      <c r="I96" s="100"/>
    </row>
    <row r="97" spans="1:9" ht="28.5" customHeight="1">
      <c r="A97" s="83" t="s">
        <v>244</v>
      </c>
      <c r="B97" s="83"/>
      <c r="C97" s="83"/>
      <c r="D97" s="83"/>
      <c r="E97" s="83"/>
      <c r="F97" s="83"/>
      <c r="G97" s="83"/>
      <c r="H97" s="83"/>
      <c r="I97" s="100"/>
    </row>
    <row r="98" spans="1:8" ht="16.5">
      <c r="A98" s="71" t="s">
        <v>180</v>
      </c>
      <c r="B98" s="7"/>
      <c r="C98" s="7"/>
      <c r="D98" s="8"/>
      <c r="E98" s="7"/>
      <c r="F98" s="8"/>
      <c r="G98" s="71" t="s">
        <v>4</v>
      </c>
      <c r="H98" s="7"/>
    </row>
    <row r="99" spans="1:8" ht="16.5">
      <c r="A99" s="71" t="s">
        <v>181</v>
      </c>
      <c r="B99" s="7"/>
      <c r="C99" s="7"/>
      <c r="D99" s="8"/>
      <c r="E99" s="7"/>
      <c r="F99" s="8"/>
      <c r="G99" s="71" t="s">
        <v>5</v>
      </c>
      <c r="H99" s="7"/>
    </row>
    <row r="100" spans="1:8" ht="16.5">
      <c r="A100" s="71" t="s">
        <v>241</v>
      </c>
      <c r="B100" s="7"/>
      <c r="C100" s="7"/>
      <c r="D100" s="8"/>
      <c r="E100" s="7"/>
      <c r="F100" s="8"/>
      <c r="G100" s="7"/>
      <c r="H100" s="7"/>
    </row>
    <row r="101" spans="1:8" ht="16.5">
      <c r="A101" s="7"/>
      <c r="B101" s="7"/>
      <c r="C101" s="7"/>
      <c r="D101" s="8"/>
      <c r="E101" s="7"/>
      <c r="F101" s="8"/>
      <c r="G101" s="7"/>
      <c r="H101" s="7"/>
    </row>
    <row r="102" spans="1:8" ht="16.5">
      <c r="A102" s="71" t="s">
        <v>6</v>
      </c>
      <c r="B102" s="7"/>
      <c r="C102" s="7"/>
      <c r="D102" s="8"/>
      <c r="E102" s="7"/>
      <c r="F102" s="8"/>
      <c r="G102" s="71" t="s">
        <v>7</v>
      </c>
      <c r="H102" s="7"/>
    </row>
    <row r="103" spans="1:8" ht="16.5">
      <c r="A103" s="71" t="s">
        <v>5</v>
      </c>
      <c r="B103" s="7"/>
      <c r="C103" s="7"/>
      <c r="D103" s="8"/>
      <c r="E103" s="7"/>
      <c r="F103" s="8"/>
      <c r="G103" s="71" t="s">
        <v>179</v>
      </c>
      <c r="H103" s="7"/>
    </row>
    <row r="104" spans="1:9" ht="27.75" customHeight="1">
      <c r="A104" s="108" t="s">
        <v>17</v>
      </c>
      <c r="B104" s="109"/>
      <c r="C104" s="109"/>
      <c r="D104" s="109"/>
      <c r="E104" s="109"/>
      <c r="F104" s="109"/>
      <c r="G104" s="109"/>
      <c r="H104" s="109"/>
      <c r="I104" s="109"/>
    </row>
    <row r="105" spans="1:8" ht="16.5">
      <c r="A105" s="7"/>
      <c r="B105" s="7"/>
      <c r="C105" s="7"/>
      <c r="D105" s="8"/>
      <c r="E105" s="7"/>
      <c r="F105" s="8"/>
      <c r="G105" s="7"/>
      <c r="H105" s="7"/>
    </row>
    <row r="106" spans="1:8" ht="16.5">
      <c r="A106" s="7"/>
      <c r="B106" s="7"/>
      <c r="C106" s="7"/>
      <c r="D106" s="8"/>
      <c r="E106" s="7"/>
      <c r="F106" s="8"/>
      <c r="G106" s="7"/>
      <c r="H106" s="7"/>
    </row>
    <row r="107" spans="1:8" ht="16.5">
      <c r="A107" s="7"/>
      <c r="B107" s="7"/>
      <c r="C107" s="7"/>
      <c r="D107" s="8"/>
      <c r="E107" s="7"/>
      <c r="F107" s="8"/>
      <c r="G107" s="7"/>
      <c r="H107" s="75"/>
    </row>
    <row r="108" spans="1:8" ht="16.5">
      <c r="A108" s="7"/>
      <c r="B108" s="7"/>
      <c r="C108" s="7"/>
      <c r="D108" s="8"/>
      <c r="E108" s="7"/>
      <c r="F108" s="8"/>
      <c r="G108" s="7"/>
      <c r="H108" s="7"/>
    </row>
    <row r="109" spans="1:8" ht="16.5">
      <c r="A109" s="7"/>
      <c r="B109" s="7"/>
      <c r="C109" s="7"/>
      <c r="D109" s="8"/>
      <c r="E109" s="7"/>
      <c r="F109" s="8"/>
      <c r="G109" s="7"/>
      <c r="H109" s="7"/>
    </row>
    <row r="110" spans="1:8" ht="16.5">
      <c r="A110" s="7"/>
      <c r="B110" s="7"/>
      <c r="C110" s="7"/>
      <c r="D110" s="8"/>
      <c r="E110" s="7"/>
      <c r="F110" s="8"/>
      <c r="G110" s="7"/>
      <c r="H110" s="7"/>
    </row>
    <row r="111" spans="1:8" ht="16.5">
      <c r="A111" s="7"/>
      <c r="B111" s="7"/>
      <c r="C111" s="7"/>
      <c r="D111" s="8"/>
      <c r="E111" s="7"/>
      <c r="F111" s="8"/>
      <c r="G111" s="7"/>
      <c r="H111" s="7"/>
    </row>
    <row r="112" spans="1:8" ht="16.5">
      <c r="A112" s="7"/>
      <c r="B112" s="7"/>
      <c r="C112" s="7"/>
      <c r="D112" s="8"/>
      <c r="E112" s="7"/>
      <c r="F112" s="8"/>
      <c r="G112" s="7"/>
      <c r="H112" s="7"/>
    </row>
    <row r="113" spans="1:8" ht="16.5">
      <c r="A113" s="7"/>
      <c r="B113" s="7"/>
      <c r="C113" s="7"/>
      <c r="D113" s="8"/>
      <c r="E113" s="7"/>
      <c r="F113" s="8"/>
      <c r="G113" s="7"/>
      <c r="H113" s="7"/>
    </row>
    <row r="114" spans="1:8" ht="16.5">
      <c r="A114" s="7"/>
      <c r="B114" s="7"/>
      <c r="C114" s="7"/>
      <c r="D114" s="8"/>
      <c r="E114" s="7"/>
      <c r="F114" s="8"/>
      <c r="G114" s="7"/>
      <c r="H114" s="7"/>
    </row>
    <row r="115" spans="1:8" ht="16.5">
      <c r="A115" s="7"/>
      <c r="B115" s="7"/>
      <c r="C115" s="7"/>
      <c r="D115" s="8"/>
      <c r="E115" s="7"/>
      <c r="F115" s="8"/>
      <c r="G115" s="7"/>
      <c r="H115" s="7"/>
    </row>
    <row r="116" spans="1:8" ht="16.5">
      <c r="A116" s="7"/>
      <c r="B116" s="7"/>
      <c r="C116" s="7"/>
      <c r="D116" s="8"/>
      <c r="E116" s="7"/>
      <c r="F116" s="8"/>
      <c r="G116" s="7"/>
      <c r="H116" s="7"/>
    </row>
    <row r="117" spans="1:8" ht="16.5">
      <c r="A117" s="7"/>
      <c r="B117" s="7"/>
      <c r="C117" s="7"/>
      <c r="D117" s="8"/>
      <c r="E117" s="7"/>
      <c r="F117" s="8"/>
      <c r="G117" s="7"/>
      <c r="H117" s="7"/>
    </row>
    <row r="118" spans="1:8" ht="16.5">
      <c r="A118" s="7"/>
      <c r="B118" s="7"/>
      <c r="C118" s="7"/>
      <c r="D118" s="8"/>
      <c r="E118" s="7"/>
      <c r="F118" s="8"/>
      <c r="G118" s="7"/>
      <c r="H118" s="7"/>
    </row>
    <row r="119" spans="1:8" ht="16.5">
      <c r="A119" s="7"/>
      <c r="B119" s="7"/>
      <c r="C119" s="7"/>
      <c r="D119" s="8"/>
      <c r="E119" s="7"/>
      <c r="F119" s="8"/>
      <c r="G119" s="7"/>
      <c r="H119" s="7"/>
    </row>
    <row r="120" spans="1:8" ht="16.5">
      <c r="A120" s="7"/>
      <c r="B120" s="7"/>
      <c r="C120" s="7"/>
      <c r="D120" s="8"/>
      <c r="E120" s="7"/>
      <c r="F120" s="8"/>
      <c r="G120" s="7"/>
      <c r="H120" s="7"/>
    </row>
    <row r="121" spans="1:8" ht="16.5">
      <c r="A121" s="7"/>
      <c r="B121" s="7"/>
      <c r="C121" s="7"/>
      <c r="D121" s="8"/>
      <c r="E121" s="7"/>
      <c r="F121" s="8"/>
      <c r="G121" s="7"/>
      <c r="H121" s="7"/>
    </row>
    <row r="122" spans="1:8" ht="16.5">
      <c r="A122" s="7"/>
      <c r="B122" s="7"/>
      <c r="C122" s="7"/>
      <c r="D122" s="8"/>
      <c r="E122" s="7"/>
      <c r="F122" s="8"/>
      <c r="G122" s="7"/>
      <c r="H122" s="7"/>
    </row>
    <row r="123" spans="1:8" ht="16.5">
      <c r="A123" s="7"/>
      <c r="B123" s="7"/>
      <c r="C123" s="7"/>
      <c r="D123" s="8"/>
      <c r="E123" s="7"/>
      <c r="F123" s="8"/>
      <c r="G123" s="7"/>
      <c r="H123" s="7"/>
    </row>
    <row r="124" spans="1:8" ht="16.5">
      <c r="A124" s="7"/>
      <c r="B124" s="7"/>
      <c r="C124" s="7"/>
      <c r="D124" s="8"/>
      <c r="E124" s="7"/>
      <c r="F124" s="8"/>
      <c r="G124" s="7"/>
      <c r="H124" s="7"/>
    </row>
  </sheetData>
  <sheetProtection/>
  <mergeCells count="10">
    <mergeCell ref="A91:I91"/>
    <mergeCell ref="A104:I104"/>
    <mergeCell ref="A94:I94"/>
    <mergeCell ref="A1:I1"/>
    <mergeCell ref="A8:I8"/>
    <mergeCell ref="A12:I12"/>
    <mergeCell ref="A3:I3"/>
    <mergeCell ref="A4:I4"/>
    <mergeCell ref="A2:I2"/>
    <mergeCell ref="A11:I11"/>
  </mergeCells>
  <printOptions horizontalCentered="1"/>
  <pageMargins left="0.25" right="0.25" top="0.75" bottom="0.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E12" sqref="E12"/>
    </sheetView>
  </sheetViews>
  <sheetFormatPr defaultColWidth="9.00390625" defaultRowHeight="16.5"/>
  <sheetData>
    <row r="3" spans="1:2" ht="16.5">
      <c r="A3" t="s">
        <v>40</v>
      </c>
      <c r="B3" t="s">
        <v>42</v>
      </c>
    </row>
    <row r="4" ht="16.5">
      <c r="A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A1" sqref="A1:IV16384"/>
    </sheetView>
  </sheetViews>
  <sheetFormatPr defaultColWidth="8.75390625" defaultRowHeight="16.5"/>
  <cols>
    <col min="1" max="1" width="34.00390625" style="12" customWidth="1"/>
    <col min="2" max="2" width="22.625" style="12" customWidth="1"/>
    <col min="3" max="3" width="13.875" style="12" customWidth="1"/>
    <col min="4" max="4" width="15.625" style="76" customWidth="1"/>
    <col min="5" max="5" width="16.375" style="12" customWidth="1"/>
    <col min="6" max="6" width="16.875" style="76" customWidth="1"/>
    <col min="7" max="7" width="14.75390625" style="12" customWidth="1"/>
    <col min="8" max="8" width="13.25390625" style="12" customWidth="1"/>
    <col min="9" max="9" width="18.00390625" style="9" customWidth="1"/>
    <col min="10" max="10" width="30.125" style="5" customWidth="1"/>
    <col min="11" max="16384" width="8.75390625" style="1" customWidth="1"/>
  </cols>
  <sheetData>
    <row r="1" spans="1:10" s="2" customFormat="1" ht="21">
      <c r="A1" s="112" t="s">
        <v>166</v>
      </c>
      <c r="B1" s="113"/>
      <c r="C1" s="113"/>
      <c r="D1" s="113"/>
      <c r="E1" s="113"/>
      <c r="F1" s="113"/>
      <c r="G1" s="113"/>
      <c r="H1" s="113"/>
      <c r="I1" s="113"/>
      <c r="J1" s="5"/>
    </row>
    <row r="2" spans="1:10" s="2" customFormat="1" ht="25.5">
      <c r="A2" s="116" t="s">
        <v>198</v>
      </c>
      <c r="B2" s="113"/>
      <c r="C2" s="113"/>
      <c r="D2" s="113"/>
      <c r="E2" s="113"/>
      <c r="F2" s="113"/>
      <c r="G2" s="113"/>
      <c r="H2" s="113"/>
      <c r="I2" s="113"/>
      <c r="J2" s="5"/>
    </row>
    <row r="3" spans="1:10" s="2" customFormat="1" ht="19.5">
      <c r="A3" s="115" t="s">
        <v>54</v>
      </c>
      <c r="B3" s="113"/>
      <c r="C3" s="113"/>
      <c r="D3" s="113"/>
      <c r="E3" s="113"/>
      <c r="F3" s="113"/>
      <c r="G3" s="113"/>
      <c r="H3" s="113"/>
      <c r="I3" s="113"/>
      <c r="J3" s="5"/>
    </row>
    <row r="4" spans="1:10" s="2" customFormat="1" ht="30" customHeight="1">
      <c r="A4" s="110" t="s">
        <v>167</v>
      </c>
      <c r="B4" s="111"/>
      <c r="C4" s="111"/>
      <c r="D4" s="111"/>
      <c r="E4" s="111"/>
      <c r="F4" s="111"/>
      <c r="G4" s="111"/>
      <c r="H4" s="111"/>
      <c r="I4" s="111"/>
      <c r="J4" s="5"/>
    </row>
    <row r="5" spans="1:10" s="2" customFormat="1" ht="19.5">
      <c r="A5" s="6" t="s">
        <v>168</v>
      </c>
      <c r="B5" s="7"/>
      <c r="C5" s="7"/>
      <c r="D5" s="8"/>
      <c r="E5" s="7"/>
      <c r="F5" s="8"/>
      <c r="G5" s="7"/>
      <c r="H5" s="7"/>
      <c r="I5" s="9"/>
      <c r="J5" s="5"/>
    </row>
    <row r="6" spans="1:10" s="2" customFormat="1" ht="19.5">
      <c r="A6" s="6" t="s">
        <v>0</v>
      </c>
      <c r="B6" s="7"/>
      <c r="C6" s="7"/>
      <c r="D6" s="8"/>
      <c r="E6" s="7"/>
      <c r="F6" s="8"/>
      <c r="G6" s="7"/>
      <c r="H6" s="7"/>
      <c r="I6" s="9"/>
      <c r="J6" s="5"/>
    </row>
    <row r="7" spans="1:10" s="2" customFormat="1" ht="19.5" customHeight="1">
      <c r="A7" s="10" t="s">
        <v>169</v>
      </c>
      <c r="B7" s="13"/>
      <c r="C7" s="13"/>
      <c r="D7" s="13"/>
      <c r="E7" s="77">
        <v>178583263</v>
      </c>
      <c r="F7" s="6" t="s">
        <v>39</v>
      </c>
      <c r="G7" s="12"/>
      <c r="H7" s="13"/>
      <c r="I7" s="9"/>
      <c r="J7" s="5"/>
    </row>
    <row r="8" spans="1:10" s="2" customFormat="1" ht="19.5" customHeight="1">
      <c r="A8" s="110" t="s">
        <v>170</v>
      </c>
      <c r="B8" s="114"/>
      <c r="C8" s="114"/>
      <c r="D8" s="114"/>
      <c r="E8" s="114"/>
      <c r="F8" s="114"/>
      <c r="G8" s="114"/>
      <c r="H8" s="114"/>
      <c r="I8" s="114"/>
      <c r="J8" s="5"/>
    </row>
    <row r="9" spans="1:10" s="2" customFormat="1" ht="19.5" customHeight="1">
      <c r="A9" s="10" t="s">
        <v>171</v>
      </c>
      <c r="B9" s="13"/>
      <c r="C9" s="13"/>
      <c r="D9" s="13"/>
      <c r="E9" s="14">
        <v>108916327</v>
      </c>
      <c r="F9" s="10" t="s">
        <v>38</v>
      </c>
      <c r="G9" s="13"/>
      <c r="H9" s="13"/>
      <c r="I9" s="9"/>
      <c r="J9" s="15"/>
    </row>
    <row r="10" spans="1:10" s="2" customFormat="1" ht="19.5" customHeight="1">
      <c r="A10" s="6" t="s">
        <v>1</v>
      </c>
      <c r="B10" s="7"/>
      <c r="C10" s="7"/>
      <c r="D10" s="8"/>
      <c r="E10" s="7"/>
      <c r="F10" s="8"/>
      <c r="G10" s="7"/>
      <c r="H10" s="7"/>
      <c r="I10" s="9"/>
      <c r="J10" s="5"/>
    </row>
    <row r="11" spans="1:10" s="2" customFormat="1" ht="19.5" customHeight="1">
      <c r="A11" s="110" t="s">
        <v>172</v>
      </c>
      <c r="B11" s="114"/>
      <c r="C11" s="114"/>
      <c r="D11" s="114"/>
      <c r="E11" s="114"/>
      <c r="F11" s="114"/>
      <c r="G11" s="114"/>
      <c r="H11" s="114"/>
      <c r="I11" s="114"/>
      <c r="J11" s="5"/>
    </row>
    <row r="12" spans="1:10" s="2" customFormat="1" ht="19.5" customHeight="1">
      <c r="A12" s="110" t="s">
        <v>173</v>
      </c>
      <c r="B12" s="111"/>
      <c r="C12" s="111"/>
      <c r="D12" s="111"/>
      <c r="E12" s="111"/>
      <c r="F12" s="111"/>
      <c r="G12" s="111"/>
      <c r="H12" s="111"/>
      <c r="I12" s="111"/>
      <c r="J12" s="5"/>
    </row>
    <row r="13" spans="1:10" s="2" customFormat="1" ht="19.5">
      <c r="A13" s="16" t="s">
        <v>2</v>
      </c>
      <c r="B13" s="17"/>
      <c r="C13" s="18"/>
      <c r="D13" s="19"/>
      <c r="E13" s="18"/>
      <c r="F13" s="19"/>
      <c r="G13" s="18"/>
      <c r="H13" s="20" t="s">
        <v>3</v>
      </c>
      <c r="I13" s="21"/>
      <c r="J13" s="66"/>
    </row>
    <row r="14" spans="1:10" s="2" customFormat="1" ht="39.75" customHeight="1">
      <c r="A14" s="22" t="s">
        <v>43</v>
      </c>
      <c r="B14" s="22" t="s">
        <v>8</v>
      </c>
      <c r="C14" s="22" t="s">
        <v>20</v>
      </c>
      <c r="D14" s="23" t="s">
        <v>29</v>
      </c>
      <c r="E14" s="22" t="s">
        <v>30</v>
      </c>
      <c r="F14" s="23" t="s">
        <v>31</v>
      </c>
      <c r="G14" s="24" t="s">
        <v>28</v>
      </c>
      <c r="H14" s="25" t="s">
        <v>32</v>
      </c>
      <c r="I14" s="24" t="s">
        <v>37</v>
      </c>
      <c r="J14" s="26"/>
    </row>
    <row r="15" spans="1:10" s="4" customFormat="1" ht="42" customHeight="1">
      <c r="A15" s="27" t="s">
        <v>19</v>
      </c>
      <c r="B15" s="28">
        <f>SUM(B16:B29)</f>
        <v>19003000</v>
      </c>
      <c r="C15" s="29">
        <f>SUM(C16:C29)</f>
        <v>423140</v>
      </c>
      <c r="D15" s="29"/>
      <c r="E15" s="29"/>
      <c r="F15" s="30"/>
      <c r="G15" s="31">
        <f>SUM(C15:F15)</f>
        <v>423140</v>
      </c>
      <c r="H15" s="32">
        <f>G15/B15</f>
        <v>0.02226701047203073</v>
      </c>
      <c r="I15" s="33"/>
      <c r="J15" s="34"/>
    </row>
    <row r="16" spans="1:10" s="2" customFormat="1" ht="49.5" customHeight="1">
      <c r="A16" s="35" t="s">
        <v>55</v>
      </c>
      <c r="B16" s="36">
        <v>588000</v>
      </c>
      <c r="C16" s="79">
        <v>0</v>
      </c>
      <c r="D16" s="29"/>
      <c r="E16" s="29"/>
      <c r="F16" s="37"/>
      <c r="G16" s="31">
        <f>SUM(C16:F16)</f>
        <v>0</v>
      </c>
      <c r="H16" s="32">
        <f aca="true" t="shared" si="0" ref="H16:H78">G16/B16</f>
        <v>0</v>
      </c>
      <c r="I16" s="80" t="s">
        <v>191</v>
      </c>
      <c r="J16" s="26" t="s">
        <v>126</v>
      </c>
    </row>
    <row r="17" spans="1:10" s="2" customFormat="1" ht="49.5" customHeight="1">
      <c r="A17" s="38" t="s">
        <v>46</v>
      </c>
      <c r="B17" s="36">
        <v>354000</v>
      </c>
      <c r="C17" s="78">
        <v>0</v>
      </c>
      <c r="D17" s="37"/>
      <c r="E17" s="36"/>
      <c r="F17" s="37"/>
      <c r="G17" s="31">
        <f aca="true" t="shared" si="1" ref="G17:G80">SUM(C17:F17)</f>
        <v>0</v>
      </c>
      <c r="H17" s="32">
        <f t="shared" si="0"/>
        <v>0</v>
      </c>
      <c r="I17" s="80" t="s">
        <v>191</v>
      </c>
      <c r="J17" s="26" t="s">
        <v>141</v>
      </c>
    </row>
    <row r="18" spans="1:10" s="2" customFormat="1" ht="49.5" customHeight="1">
      <c r="A18" s="38" t="s">
        <v>56</v>
      </c>
      <c r="B18" s="36">
        <v>225000</v>
      </c>
      <c r="C18" s="78">
        <v>31702</v>
      </c>
      <c r="D18" s="37"/>
      <c r="E18" s="36"/>
      <c r="F18" s="36"/>
      <c r="G18" s="31">
        <f t="shared" si="1"/>
        <v>31702</v>
      </c>
      <c r="H18" s="32">
        <f t="shared" si="0"/>
        <v>0.1408977777777778</v>
      </c>
      <c r="I18" s="80" t="s">
        <v>191</v>
      </c>
      <c r="J18" s="26" t="s">
        <v>137</v>
      </c>
    </row>
    <row r="19" spans="1:10" s="2" customFormat="1" ht="49.5" customHeight="1">
      <c r="A19" s="38" t="s">
        <v>96</v>
      </c>
      <c r="B19" s="36">
        <v>200000</v>
      </c>
      <c r="C19" s="78">
        <v>0</v>
      </c>
      <c r="D19" s="37"/>
      <c r="E19" s="36"/>
      <c r="F19" s="37"/>
      <c r="G19" s="31">
        <f t="shared" si="1"/>
        <v>0</v>
      </c>
      <c r="H19" s="32">
        <f t="shared" si="0"/>
        <v>0</v>
      </c>
      <c r="I19" s="80" t="s">
        <v>191</v>
      </c>
      <c r="J19" s="26" t="s">
        <v>131</v>
      </c>
    </row>
    <row r="20" spans="1:10" s="2" customFormat="1" ht="49.5" customHeight="1">
      <c r="A20" s="38" t="s">
        <v>87</v>
      </c>
      <c r="B20" s="36">
        <v>7000000</v>
      </c>
      <c r="C20" s="78">
        <v>0</v>
      </c>
      <c r="D20" s="37"/>
      <c r="E20" s="36"/>
      <c r="F20" s="37"/>
      <c r="G20" s="31">
        <f t="shared" si="1"/>
        <v>0</v>
      </c>
      <c r="H20" s="32">
        <f t="shared" si="0"/>
        <v>0</v>
      </c>
      <c r="I20" s="80" t="s">
        <v>192</v>
      </c>
      <c r="J20" s="26" t="s">
        <v>130</v>
      </c>
    </row>
    <row r="21" spans="1:10" s="2" customFormat="1" ht="49.5" customHeight="1">
      <c r="A21" s="38" t="s">
        <v>88</v>
      </c>
      <c r="B21" s="36">
        <v>6300000</v>
      </c>
      <c r="C21" s="78">
        <v>0</v>
      </c>
      <c r="D21" s="37"/>
      <c r="E21" s="40"/>
      <c r="F21" s="37"/>
      <c r="G21" s="31">
        <f t="shared" si="1"/>
        <v>0</v>
      </c>
      <c r="H21" s="32">
        <f t="shared" si="0"/>
        <v>0</v>
      </c>
      <c r="I21" s="80" t="s">
        <v>192</v>
      </c>
      <c r="J21" s="26" t="s">
        <v>132</v>
      </c>
    </row>
    <row r="22" spans="1:10" s="2" customFormat="1" ht="49.5" customHeight="1">
      <c r="A22" s="38" t="s">
        <v>57</v>
      </c>
      <c r="B22" s="36">
        <v>100000</v>
      </c>
      <c r="C22" s="78">
        <v>0</v>
      </c>
      <c r="D22" s="37"/>
      <c r="E22" s="40"/>
      <c r="F22" s="37"/>
      <c r="G22" s="31">
        <f t="shared" si="1"/>
        <v>0</v>
      </c>
      <c r="H22" s="32">
        <f t="shared" si="0"/>
        <v>0</v>
      </c>
      <c r="I22" s="80" t="s">
        <v>193</v>
      </c>
      <c r="J22" s="26" t="s">
        <v>133</v>
      </c>
    </row>
    <row r="23" spans="1:10" s="2" customFormat="1" ht="49.5" customHeight="1">
      <c r="A23" s="38" t="s">
        <v>58</v>
      </c>
      <c r="B23" s="36">
        <v>717000</v>
      </c>
      <c r="C23" s="78">
        <v>0</v>
      </c>
      <c r="D23" s="37"/>
      <c r="E23" s="40"/>
      <c r="F23" s="37"/>
      <c r="G23" s="31">
        <f t="shared" si="1"/>
        <v>0</v>
      </c>
      <c r="H23" s="32">
        <f t="shared" si="0"/>
        <v>0</v>
      </c>
      <c r="I23" s="80" t="s">
        <v>191</v>
      </c>
      <c r="J23" s="26" t="s">
        <v>142</v>
      </c>
    </row>
    <row r="24" spans="1:10" s="2" customFormat="1" ht="49.5" customHeight="1">
      <c r="A24" s="38" t="s">
        <v>89</v>
      </c>
      <c r="B24" s="36">
        <v>194000</v>
      </c>
      <c r="C24" s="78">
        <v>45646</v>
      </c>
      <c r="D24" s="37"/>
      <c r="E24" s="40"/>
      <c r="F24" s="37"/>
      <c r="G24" s="31">
        <f t="shared" si="1"/>
        <v>45646</v>
      </c>
      <c r="H24" s="32">
        <f t="shared" si="0"/>
        <v>0.23528865979381444</v>
      </c>
      <c r="I24" s="80" t="s">
        <v>194</v>
      </c>
      <c r="J24" s="26" t="s">
        <v>134</v>
      </c>
    </row>
    <row r="25" spans="1:10" s="2" customFormat="1" ht="49.5" customHeight="1">
      <c r="A25" s="38" t="s">
        <v>59</v>
      </c>
      <c r="B25" s="36">
        <v>100000</v>
      </c>
      <c r="C25" s="78">
        <v>100000</v>
      </c>
      <c r="D25" s="37"/>
      <c r="E25" s="40"/>
      <c r="F25" s="37"/>
      <c r="G25" s="31">
        <f t="shared" si="1"/>
        <v>100000</v>
      </c>
      <c r="H25" s="32">
        <f t="shared" si="0"/>
        <v>1</v>
      </c>
      <c r="I25" s="80"/>
      <c r="J25" s="26" t="s">
        <v>105</v>
      </c>
    </row>
    <row r="26" spans="1:10" s="2" customFormat="1" ht="49.5" customHeight="1">
      <c r="A26" s="38" t="s">
        <v>60</v>
      </c>
      <c r="B26" s="36">
        <v>100000</v>
      </c>
      <c r="C26" s="78">
        <v>100000</v>
      </c>
      <c r="D26" s="37"/>
      <c r="E26" s="40"/>
      <c r="F26" s="37"/>
      <c r="G26" s="31">
        <f t="shared" si="1"/>
        <v>100000</v>
      </c>
      <c r="H26" s="32">
        <f t="shared" si="0"/>
        <v>1</v>
      </c>
      <c r="I26" s="80"/>
      <c r="J26" s="26" t="s">
        <v>135</v>
      </c>
    </row>
    <row r="27" spans="1:10" s="2" customFormat="1" ht="49.5" customHeight="1">
      <c r="A27" s="38" t="s">
        <v>138</v>
      </c>
      <c r="B27" s="36">
        <v>1500000</v>
      </c>
      <c r="C27" s="78">
        <v>72952</v>
      </c>
      <c r="D27" s="37"/>
      <c r="E27" s="40"/>
      <c r="F27" s="37"/>
      <c r="G27" s="31">
        <f t="shared" si="1"/>
        <v>72952</v>
      </c>
      <c r="H27" s="32">
        <f t="shared" si="0"/>
        <v>0.048634666666666666</v>
      </c>
      <c r="I27" s="80" t="s">
        <v>195</v>
      </c>
      <c r="J27" s="26" t="s">
        <v>136</v>
      </c>
    </row>
    <row r="28" spans="1:10" s="2" customFormat="1" ht="49.5" customHeight="1">
      <c r="A28" s="38" t="s">
        <v>139</v>
      </c>
      <c r="B28" s="36">
        <v>150000</v>
      </c>
      <c r="C28" s="78">
        <v>0</v>
      </c>
      <c r="D28" s="37"/>
      <c r="E28" s="40"/>
      <c r="F28" s="37"/>
      <c r="G28" s="31">
        <f t="shared" si="1"/>
        <v>0</v>
      </c>
      <c r="H28" s="32">
        <f t="shared" si="0"/>
        <v>0</v>
      </c>
      <c r="I28" s="80" t="s">
        <v>214</v>
      </c>
      <c r="J28" s="26" t="s">
        <v>140</v>
      </c>
    </row>
    <row r="29" spans="1:10" s="2" customFormat="1" ht="49.5" customHeight="1">
      <c r="A29" s="38" t="s">
        <v>160</v>
      </c>
      <c r="B29" s="36">
        <v>1475000</v>
      </c>
      <c r="C29" s="78">
        <v>72840</v>
      </c>
      <c r="D29" s="37"/>
      <c r="E29" s="40"/>
      <c r="F29" s="37"/>
      <c r="G29" s="31">
        <f t="shared" si="1"/>
        <v>72840</v>
      </c>
      <c r="H29" s="32">
        <f t="shared" si="0"/>
        <v>0.04938305084745763</v>
      </c>
      <c r="I29" s="80" t="s">
        <v>192</v>
      </c>
      <c r="J29" s="26" t="s">
        <v>143</v>
      </c>
    </row>
    <row r="30" spans="1:10" s="4" customFormat="1" ht="33.75" customHeight="1">
      <c r="A30" s="41" t="s">
        <v>9</v>
      </c>
      <c r="B30" s="28">
        <f>SUM(B16:B29)</f>
        <v>19003000</v>
      </c>
      <c r="C30" s="42">
        <f>SUM(C16:C29)</f>
        <v>423140</v>
      </c>
      <c r="D30" s="30"/>
      <c r="E30" s="30"/>
      <c r="F30" s="30"/>
      <c r="G30" s="31">
        <f t="shared" si="1"/>
        <v>423140</v>
      </c>
      <c r="H30" s="32">
        <f t="shared" si="0"/>
        <v>0.02226701047203073</v>
      </c>
      <c r="I30" s="43"/>
      <c r="J30" s="44"/>
    </row>
    <row r="31" spans="1:10" s="4" customFormat="1" ht="47.25" customHeight="1">
      <c r="A31" s="27" t="s">
        <v>12</v>
      </c>
      <c r="B31" s="28">
        <f>SUM(B32:B35)</f>
        <v>7360000</v>
      </c>
      <c r="C31" s="28">
        <v>45800</v>
      </c>
      <c r="D31" s="30"/>
      <c r="E31" s="28"/>
      <c r="F31" s="30"/>
      <c r="G31" s="31">
        <f t="shared" si="1"/>
        <v>45800</v>
      </c>
      <c r="H31" s="32">
        <f t="shared" si="0"/>
        <v>0.006222826086956522</v>
      </c>
      <c r="I31" s="43"/>
      <c r="J31" s="34"/>
    </row>
    <row r="32" spans="1:10" s="2" customFormat="1" ht="49.5" customHeight="1">
      <c r="A32" s="26" t="s">
        <v>62</v>
      </c>
      <c r="B32" s="40">
        <v>1860000</v>
      </c>
      <c r="C32" s="36">
        <v>45800</v>
      </c>
      <c r="D32" s="37"/>
      <c r="E32" s="36"/>
      <c r="F32" s="37"/>
      <c r="G32" s="31">
        <f t="shared" si="1"/>
        <v>45800</v>
      </c>
      <c r="H32" s="32">
        <f t="shared" si="0"/>
        <v>0.024623655913978495</v>
      </c>
      <c r="I32" s="47" t="s">
        <v>196</v>
      </c>
      <c r="J32" s="26" t="s">
        <v>107</v>
      </c>
    </row>
    <row r="33" spans="1:10" s="2" customFormat="1" ht="49.5" customHeight="1">
      <c r="A33" s="26" t="s">
        <v>90</v>
      </c>
      <c r="B33" s="40">
        <v>3600000</v>
      </c>
      <c r="C33" s="36">
        <v>0</v>
      </c>
      <c r="D33" s="37"/>
      <c r="E33" s="36"/>
      <c r="F33" s="37"/>
      <c r="G33" s="31">
        <f t="shared" si="1"/>
        <v>0</v>
      </c>
      <c r="H33" s="32">
        <f t="shared" si="0"/>
        <v>0</v>
      </c>
      <c r="I33" s="80" t="s">
        <v>185</v>
      </c>
      <c r="J33" s="26" t="s">
        <v>104</v>
      </c>
    </row>
    <row r="34" spans="1:10" s="2" customFormat="1" ht="49.5" customHeight="1">
      <c r="A34" s="26" t="s">
        <v>61</v>
      </c>
      <c r="B34" s="40">
        <v>100000</v>
      </c>
      <c r="C34" s="36">
        <v>0</v>
      </c>
      <c r="D34" s="37"/>
      <c r="E34" s="36"/>
      <c r="F34" s="37"/>
      <c r="G34" s="31">
        <f t="shared" si="1"/>
        <v>0</v>
      </c>
      <c r="H34" s="32">
        <f t="shared" si="0"/>
        <v>0</v>
      </c>
      <c r="I34" s="47" t="s">
        <v>165</v>
      </c>
      <c r="J34" s="54" t="s">
        <v>105</v>
      </c>
    </row>
    <row r="35" spans="1:10" s="2" customFormat="1" ht="75" customHeight="1">
      <c r="A35" s="26" t="s">
        <v>91</v>
      </c>
      <c r="B35" s="40">
        <v>1800000</v>
      </c>
      <c r="C35" s="36">
        <v>0</v>
      </c>
      <c r="D35" s="37"/>
      <c r="E35" s="36"/>
      <c r="F35" s="37"/>
      <c r="G35" s="31">
        <f t="shared" si="1"/>
        <v>0</v>
      </c>
      <c r="H35" s="32">
        <f t="shared" si="0"/>
        <v>0</v>
      </c>
      <c r="I35" s="80" t="s">
        <v>197</v>
      </c>
      <c r="J35" s="54" t="s">
        <v>106</v>
      </c>
    </row>
    <row r="36" spans="1:10" s="4" customFormat="1" ht="34.5" customHeight="1">
      <c r="A36" s="41" t="s">
        <v>9</v>
      </c>
      <c r="B36" s="45">
        <f>SUM(B32:B35)</f>
        <v>7360000</v>
      </c>
      <c r="C36" s="28">
        <f>SUM(C32:C35)</f>
        <v>45800</v>
      </c>
      <c r="D36" s="46"/>
      <c r="E36" s="28"/>
      <c r="F36" s="30"/>
      <c r="G36" s="31">
        <f t="shared" si="1"/>
        <v>45800</v>
      </c>
      <c r="H36" s="32">
        <f t="shared" si="0"/>
        <v>0.006222826086956522</v>
      </c>
      <c r="I36" s="43"/>
      <c r="J36" s="44"/>
    </row>
    <row r="37" spans="1:10" s="4" customFormat="1" ht="38.25" customHeight="1">
      <c r="A37" s="27" t="s">
        <v>13</v>
      </c>
      <c r="B37" s="48">
        <f>SUM(B38:B52)</f>
        <v>49676000</v>
      </c>
      <c r="C37" s="29">
        <f>SUM(C38:C52)</f>
        <v>4897412</v>
      </c>
      <c r="D37" s="29"/>
      <c r="E37" s="29"/>
      <c r="F37" s="30"/>
      <c r="G37" s="31">
        <f t="shared" si="1"/>
        <v>4897412</v>
      </c>
      <c r="H37" s="32">
        <f t="shared" si="0"/>
        <v>0.09858708430630486</v>
      </c>
      <c r="I37" s="43"/>
      <c r="J37" s="34"/>
    </row>
    <row r="38" spans="1:10" s="2" customFormat="1" ht="49.5" customHeight="1">
      <c r="A38" s="35" t="s">
        <v>92</v>
      </c>
      <c r="B38" s="50">
        <v>588000</v>
      </c>
      <c r="C38" s="29">
        <v>0</v>
      </c>
      <c r="D38" s="29"/>
      <c r="E38" s="29"/>
      <c r="F38" s="37"/>
      <c r="G38" s="31">
        <f t="shared" si="1"/>
        <v>0</v>
      </c>
      <c r="H38" s="32">
        <f t="shared" si="0"/>
        <v>0</v>
      </c>
      <c r="I38" s="47" t="s">
        <v>199</v>
      </c>
      <c r="J38" s="26" t="s">
        <v>126</v>
      </c>
    </row>
    <row r="39" spans="1:10" s="2" customFormat="1" ht="66.75" customHeight="1">
      <c r="A39" s="26" t="s">
        <v>45</v>
      </c>
      <c r="B39" s="40">
        <v>422000</v>
      </c>
      <c r="C39" s="36">
        <v>0</v>
      </c>
      <c r="D39" s="37"/>
      <c r="E39" s="37"/>
      <c r="F39" s="37"/>
      <c r="G39" s="31">
        <f t="shared" si="1"/>
        <v>0</v>
      </c>
      <c r="H39" s="32">
        <f t="shared" si="0"/>
        <v>0</v>
      </c>
      <c r="I39" s="47" t="s">
        <v>213</v>
      </c>
      <c r="J39" s="56" t="s">
        <v>153</v>
      </c>
    </row>
    <row r="40" spans="1:10" s="2" customFormat="1" ht="79.5" customHeight="1">
      <c r="A40" s="26" t="s">
        <v>63</v>
      </c>
      <c r="B40" s="40">
        <v>6600000</v>
      </c>
      <c r="C40" s="36">
        <v>168870</v>
      </c>
      <c r="D40" s="37"/>
      <c r="E40" s="37"/>
      <c r="F40" s="37"/>
      <c r="G40" s="31">
        <f t="shared" si="1"/>
        <v>168870</v>
      </c>
      <c r="H40" s="32">
        <f t="shared" si="0"/>
        <v>0.025586363636363636</v>
      </c>
      <c r="I40" s="47" t="s">
        <v>200</v>
      </c>
      <c r="J40" s="56" t="s">
        <v>154</v>
      </c>
    </row>
    <row r="41" spans="1:10" s="2" customFormat="1" ht="49.5" customHeight="1">
      <c r="A41" s="26" t="s">
        <v>93</v>
      </c>
      <c r="B41" s="40">
        <v>2900000</v>
      </c>
      <c r="C41" s="36">
        <v>209230</v>
      </c>
      <c r="D41" s="37"/>
      <c r="E41" s="37"/>
      <c r="F41" s="37"/>
      <c r="G41" s="31">
        <f t="shared" si="1"/>
        <v>209230</v>
      </c>
      <c r="H41" s="32">
        <f t="shared" si="0"/>
        <v>0.07214827586206897</v>
      </c>
      <c r="I41" s="47" t="s">
        <v>201</v>
      </c>
      <c r="J41" s="26" t="s">
        <v>155</v>
      </c>
    </row>
    <row r="42" spans="1:10" s="2" customFormat="1" ht="49.5" customHeight="1">
      <c r="A42" s="26" t="s">
        <v>64</v>
      </c>
      <c r="B42" s="40">
        <v>3300000</v>
      </c>
      <c r="C42" s="40">
        <v>538450</v>
      </c>
      <c r="D42" s="37"/>
      <c r="E42" s="37"/>
      <c r="F42" s="37"/>
      <c r="G42" s="31">
        <f t="shared" si="1"/>
        <v>538450</v>
      </c>
      <c r="H42" s="32">
        <f t="shared" si="0"/>
        <v>0.16316666666666665</v>
      </c>
      <c r="I42" s="47" t="s">
        <v>190</v>
      </c>
      <c r="J42" s="54" t="s">
        <v>97</v>
      </c>
    </row>
    <row r="43" spans="1:10" s="2" customFormat="1" ht="49.5" customHeight="1">
      <c r="A43" s="26" t="s">
        <v>95</v>
      </c>
      <c r="B43" s="40">
        <v>6246000</v>
      </c>
      <c r="C43" s="40">
        <v>613539</v>
      </c>
      <c r="D43" s="37"/>
      <c r="E43" s="37"/>
      <c r="F43" s="37"/>
      <c r="G43" s="31">
        <f t="shared" si="1"/>
        <v>613539</v>
      </c>
      <c r="H43" s="32">
        <f t="shared" si="0"/>
        <v>0.09822910662824208</v>
      </c>
      <c r="I43" s="47" t="s">
        <v>202</v>
      </c>
      <c r="J43" s="26" t="s">
        <v>98</v>
      </c>
    </row>
    <row r="44" spans="1:10" s="2" customFormat="1" ht="48.75" customHeight="1">
      <c r="A44" s="26" t="s">
        <v>65</v>
      </c>
      <c r="B44" s="40">
        <v>300000</v>
      </c>
      <c r="C44" s="36">
        <v>0</v>
      </c>
      <c r="D44" s="37"/>
      <c r="E44" s="37"/>
      <c r="F44" s="37"/>
      <c r="G44" s="31">
        <f t="shared" si="1"/>
        <v>0</v>
      </c>
      <c r="H44" s="32">
        <f t="shared" si="0"/>
        <v>0</v>
      </c>
      <c r="I44" s="47" t="s">
        <v>186</v>
      </c>
      <c r="J44" s="26" t="s">
        <v>99</v>
      </c>
    </row>
    <row r="45" spans="1:10" s="2" customFormat="1" ht="49.5" customHeight="1">
      <c r="A45" s="38" t="s">
        <v>66</v>
      </c>
      <c r="B45" s="50">
        <v>1500000</v>
      </c>
      <c r="C45" s="51">
        <v>573322</v>
      </c>
      <c r="D45" s="52"/>
      <c r="E45" s="52"/>
      <c r="F45" s="52"/>
      <c r="G45" s="31">
        <f t="shared" si="1"/>
        <v>573322</v>
      </c>
      <c r="H45" s="32">
        <f t="shared" si="0"/>
        <v>0.38221466666666665</v>
      </c>
      <c r="I45" s="47" t="s">
        <v>203</v>
      </c>
      <c r="J45" s="26" t="s">
        <v>100</v>
      </c>
    </row>
    <row r="46" spans="1:10" s="2" customFormat="1" ht="49.5" customHeight="1">
      <c r="A46" s="38" t="s">
        <v>67</v>
      </c>
      <c r="B46" s="50">
        <v>4500000</v>
      </c>
      <c r="C46" s="51">
        <v>545700</v>
      </c>
      <c r="D46" s="52"/>
      <c r="E46" s="52"/>
      <c r="F46" s="52"/>
      <c r="G46" s="31">
        <f t="shared" si="1"/>
        <v>545700</v>
      </c>
      <c r="H46" s="32">
        <f t="shared" si="0"/>
        <v>0.12126666666666666</v>
      </c>
      <c r="I46" s="47" t="s">
        <v>205</v>
      </c>
      <c r="J46" s="54" t="s">
        <v>101</v>
      </c>
    </row>
    <row r="47" spans="1:10" s="2" customFormat="1" ht="49.5" customHeight="1">
      <c r="A47" s="38" t="s">
        <v>68</v>
      </c>
      <c r="B47" s="50">
        <v>19800000</v>
      </c>
      <c r="C47" s="51">
        <v>2108111</v>
      </c>
      <c r="D47" s="52"/>
      <c r="E47" s="52"/>
      <c r="F47" s="52"/>
      <c r="G47" s="31">
        <f t="shared" si="1"/>
        <v>2108111</v>
      </c>
      <c r="H47" s="32">
        <f t="shared" si="0"/>
        <v>0.10647025252525252</v>
      </c>
      <c r="I47" s="47" t="s">
        <v>204</v>
      </c>
      <c r="J47" s="54" t="s">
        <v>102</v>
      </c>
    </row>
    <row r="48" spans="1:10" s="2" customFormat="1" ht="49.5" customHeight="1">
      <c r="A48" s="38" t="s">
        <v>69</v>
      </c>
      <c r="B48" s="50">
        <v>100000</v>
      </c>
      <c r="C48" s="51">
        <v>0</v>
      </c>
      <c r="D48" s="52"/>
      <c r="E48" s="52"/>
      <c r="F48" s="52"/>
      <c r="G48" s="31">
        <f t="shared" si="1"/>
        <v>0</v>
      </c>
      <c r="H48" s="32">
        <f t="shared" si="0"/>
        <v>0</v>
      </c>
      <c r="I48" s="47" t="s">
        <v>183</v>
      </c>
      <c r="J48" s="54" t="s">
        <v>103</v>
      </c>
    </row>
    <row r="49" spans="1:10" s="2" customFormat="1" ht="49.5" customHeight="1">
      <c r="A49" s="38" t="s">
        <v>70</v>
      </c>
      <c r="B49" s="50">
        <v>300000</v>
      </c>
      <c r="C49" s="51">
        <v>114750</v>
      </c>
      <c r="D49" s="52"/>
      <c r="E49" s="52"/>
      <c r="F49" s="52"/>
      <c r="G49" s="31">
        <f t="shared" si="1"/>
        <v>114750</v>
      </c>
      <c r="H49" s="32">
        <f t="shared" si="0"/>
        <v>0.3825</v>
      </c>
      <c r="I49" s="47" t="s">
        <v>203</v>
      </c>
      <c r="J49" s="54" t="s">
        <v>156</v>
      </c>
    </row>
    <row r="50" spans="1:10" s="2" customFormat="1" ht="49.5" customHeight="1">
      <c r="A50" s="38" t="s">
        <v>36</v>
      </c>
      <c r="B50" s="50">
        <v>1420000</v>
      </c>
      <c r="C50" s="51">
        <v>25440</v>
      </c>
      <c r="D50" s="52"/>
      <c r="E50" s="52"/>
      <c r="F50" s="52"/>
      <c r="G50" s="31">
        <f t="shared" si="1"/>
        <v>25440</v>
      </c>
      <c r="H50" s="32">
        <f t="shared" si="0"/>
        <v>0.017915492957746477</v>
      </c>
      <c r="I50" s="47" t="s">
        <v>203</v>
      </c>
      <c r="J50" s="54" t="s">
        <v>159</v>
      </c>
    </row>
    <row r="51" spans="1:10" s="2" customFormat="1" ht="63" customHeight="1">
      <c r="A51" s="38" t="s">
        <v>71</v>
      </c>
      <c r="B51" s="50">
        <v>700000</v>
      </c>
      <c r="C51" s="51">
        <v>0</v>
      </c>
      <c r="D51" s="52"/>
      <c r="E51" s="52"/>
      <c r="F51" s="52"/>
      <c r="G51" s="31">
        <f t="shared" si="1"/>
        <v>0</v>
      </c>
      <c r="H51" s="32">
        <f t="shared" si="0"/>
        <v>0</v>
      </c>
      <c r="I51" s="47" t="s">
        <v>206</v>
      </c>
      <c r="J51" s="54" t="s">
        <v>157</v>
      </c>
    </row>
    <row r="52" spans="1:10" s="2" customFormat="1" ht="75" customHeight="1">
      <c r="A52" s="38" t="s">
        <v>94</v>
      </c>
      <c r="B52" s="50">
        <v>1000000</v>
      </c>
      <c r="C52" s="51">
        <v>0</v>
      </c>
      <c r="D52" s="52"/>
      <c r="E52" s="52"/>
      <c r="F52" s="52"/>
      <c r="G52" s="31">
        <f t="shared" si="1"/>
        <v>0</v>
      </c>
      <c r="H52" s="32">
        <f t="shared" si="0"/>
        <v>0</v>
      </c>
      <c r="I52" s="47" t="s">
        <v>207</v>
      </c>
      <c r="J52" s="54" t="s">
        <v>158</v>
      </c>
    </row>
    <row r="53" spans="1:10" s="4" customFormat="1" ht="38.25" customHeight="1">
      <c r="A53" s="41" t="s">
        <v>9</v>
      </c>
      <c r="B53" s="48">
        <f>SUM(B38:B52)</f>
        <v>49676000</v>
      </c>
      <c r="C53" s="61">
        <f>SUM(C38:C52)</f>
        <v>4897412</v>
      </c>
      <c r="D53" s="62"/>
      <c r="E53" s="61"/>
      <c r="F53" s="62"/>
      <c r="G53" s="31">
        <f t="shared" si="1"/>
        <v>4897412</v>
      </c>
      <c r="H53" s="32">
        <f t="shared" si="0"/>
        <v>0.09858708430630486</v>
      </c>
      <c r="I53" s="43"/>
      <c r="J53" s="72"/>
    </row>
    <row r="54" spans="1:10" s="4" customFormat="1" ht="47.25" customHeight="1">
      <c r="A54" s="27" t="s">
        <v>14</v>
      </c>
      <c r="B54" s="48">
        <f>SUM(B55:B76)</f>
        <v>76756000</v>
      </c>
      <c r="C54" s="29">
        <f>SUM(C55:C76)</f>
        <v>19554972</v>
      </c>
      <c r="D54" s="49"/>
      <c r="E54" s="29"/>
      <c r="F54" s="49"/>
      <c r="G54" s="31">
        <f t="shared" si="1"/>
        <v>19554972</v>
      </c>
      <c r="H54" s="32">
        <f t="shared" si="0"/>
        <v>0.25476799207879514</v>
      </c>
      <c r="I54" s="43"/>
      <c r="J54" s="34"/>
    </row>
    <row r="55" spans="1:10" s="4" customFormat="1" ht="49.5" customHeight="1">
      <c r="A55" s="35" t="s">
        <v>72</v>
      </c>
      <c r="B55" s="50">
        <v>588000</v>
      </c>
      <c r="C55" s="29">
        <v>0</v>
      </c>
      <c r="D55" s="49"/>
      <c r="E55" s="29"/>
      <c r="F55" s="49"/>
      <c r="G55" s="31">
        <f t="shared" si="1"/>
        <v>0</v>
      </c>
      <c r="H55" s="32">
        <f t="shared" si="0"/>
        <v>0</v>
      </c>
      <c r="I55" s="47" t="s">
        <v>199</v>
      </c>
      <c r="J55" s="26" t="s">
        <v>126</v>
      </c>
    </row>
    <row r="56" spans="1:10" s="2" customFormat="1" ht="77.25" customHeight="1">
      <c r="A56" s="38" t="s">
        <v>75</v>
      </c>
      <c r="B56" s="50">
        <v>2300000</v>
      </c>
      <c r="C56" s="51">
        <v>0</v>
      </c>
      <c r="D56" s="52"/>
      <c r="E56" s="53"/>
      <c r="F56" s="52"/>
      <c r="G56" s="31">
        <f t="shared" si="1"/>
        <v>0</v>
      </c>
      <c r="H56" s="32">
        <f t="shared" si="0"/>
        <v>0</v>
      </c>
      <c r="I56" s="47" t="s">
        <v>163</v>
      </c>
      <c r="J56" s="54" t="s">
        <v>108</v>
      </c>
    </row>
    <row r="57" spans="1:10" s="2" customFormat="1" ht="49.5" customHeight="1">
      <c r="A57" s="38" t="s">
        <v>73</v>
      </c>
      <c r="B57" s="50">
        <v>800000</v>
      </c>
      <c r="C57" s="51">
        <v>0</v>
      </c>
      <c r="D57" s="52"/>
      <c r="E57" s="53"/>
      <c r="F57" s="52"/>
      <c r="G57" s="31">
        <f t="shared" si="1"/>
        <v>0</v>
      </c>
      <c r="H57" s="32">
        <f>G57/B57</f>
        <v>0</v>
      </c>
      <c r="I57" s="47" t="s">
        <v>164</v>
      </c>
      <c r="J57" s="54" t="s">
        <v>109</v>
      </c>
    </row>
    <row r="58" spans="1:10" s="2" customFormat="1" ht="71.25">
      <c r="A58" s="38" t="s">
        <v>74</v>
      </c>
      <c r="B58" s="50">
        <v>2500000</v>
      </c>
      <c r="C58" s="51">
        <v>0</v>
      </c>
      <c r="D58" s="52"/>
      <c r="E58" s="53"/>
      <c r="F58" s="55"/>
      <c r="G58" s="31">
        <f t="shared" si="1"/>
        <v>0</v>
      </c>
      <c r="H58" s="32">
        <f t="shared" si="0"/>
        <v>0</v>
      </c>
      <c r="I58" s="47" t="s">
        <v>208</v>
      </c>
      <c r="J58" s="56" t="s">
        <v>125</v>
      </c>
    </row>
    <row r="59" spans="1:10" s="2" customFormat="1" ht="49.5" customHeight="1">
      <c r="A59" s="57" t="s">
        <v>21</v>
      </c>
      <c r="B59" s="50">
        <v>2154000</v>
      </c>
      <c r="C59" s="51">
        <v>91086</v>
      </c>
      <c r="D59" s="52"/>
      <c r="E59" s="53"/>
      <c r="F59" s="52"/>
      <c r="G59" s="31">
        <f t="shared" si="1"/>
        <v>91086</v>
      </c>
      <c r="H59" s="32">
        <f t="shared" si="0"/>
        <v>0.04228690807799443</v>
      </c>
      <c r="I59" s="47" t="s">
        <v>203</v>
      </c>
      <c r="J59" s="54" t="s">
        <v>129</v>
      </c>
    </row>
    <row r="60" spans="1:10" s="2" customFormat="1" ht="49.5" customHeight="1">
      <c r="A60" s="35" t="s">
        <v>22</v>
      </c>
      <c r="B60" s="50">
        <v>14000000</v>
      </c>
      <c r="C60" s="51">
        <v>2716789</v>
      </c>
      <c r="D60" s="52"/>
      <c r="E60" s="53"/>
      <c r="F60" s="55"/>
      <c r="G60" s="31">
        <f t="shared" si="1"/>
        <v>2716789</v>
      </c>
      <c r="H60" s="32">
        <f t="shared" si="0"/>
        <v>0.19405635714285716</v>
      </c>
      <c r="I60" s="58" t="s">
        <v>161</v>
      </c>
      <c r="J60" s="26" t="s">
        <v>110</v>
      </c>
    </row>
    <row r="61" spans="1:10" s="2" customFormat="1" ht="49.5" customHeight="1">
      <c r="A61" s="35" t="s">
        <v>23</v>
      </c>
      <c r="B61" s="50">
        <v>1500000</v>
      </c>
      <c r="C61" s="51">
        <v>329353</v>
      </c>
      <c r="D61" s="52"/>
      <c r="E61" s="53"/>
      <c r="F61" s="52"/>
      <c r="G61" s="31">
        <f t="shared" si="1"/>
        <v>329353</v>
      </c>
      <c r="H61" s="32">
        <f t="shared" si="0"/>
        <v>0.21956866666666666</v>
      </c>
      <c r="I61" s="47" t="s">
        <v>203</v>
      </c>
      <c r="J61" s="26" t="s">
        <v>111</v>
      </c>
    </row>
    <row r="62" spans="1:10" s="2" customFormat="1" ht="49.5" customHeight="1">
      <c r="A62" s="35" t="s">
        <v>24</v>
      </c>
      <c r="B62" s="50">
        <v>200000</v>
      </c>
      <c r="C62" s="51">
        <v>11540</v>
      </c>
      <c r="D62" s="52"/>
      <c r="E62" s="53"/>
      <c r="F62" s="52"/>
      <c r="G62" s="31">
        <f t="shared" si="1"/>
        <v>11540</v>
      </c>
      <c r="H62" s="32">
        <f t="shared" si="0"/>
        <v>0.0577</v>
      </c>
      <c r="I62" s="47" t="s">
        <v>203</v>
      </c>
      <c r="J62" s="26" t="s">
        <v>112</v>
      </c>
    </row>
    <row r="63" spans="1:10" s="3" customFormat="1" ht="49.5" customHeight="1">
      <c r="A63" s="35" t="s">
        <v>25</v>
      </c>
      <c r="B63" s="50">
        <v>800000</v>
      </c>
      <c r="C63" s="51">
        <v>101374</v>
      </c>
      <c r="D63" s="52"/>
      <c r="E63" s="53"/>
      <c r="F63" s="52"/>
      <c r="G63" s="31">
        <f t="shared" si="1"/>
        <v>101374</v>
      </c>
      <c r="H63" s="32">
        <f t="shared" si="0"/>
        <v>0.1267175</v>
      </c>
      <c r="I63" s="47" t="s">
        <v>203</v>
      </c>
      <c r="J63" s="56" t="s">
        <v>113</v>
      </c>
    </row>
    <row r="64" spans="1:10" s="3" customFormat="1" ht="49.5" customHeight="1">
      <c r="A64" s="35" t="s">
        <v>26</v>
      </c>
      <c r="B64" s="50">
        <v>200000</v>
      </c>
      <c r="C64" s="51">
        <v>62320</v>
      </c>
      <c r="D64" s="52"/>
      <c r="E64" s="53"/>
      <c r="F64" s="52"/>
      <c r="G64" s="31">
        <f t="shared" si="1"/>
        <v>62320</v>
      </c>
      <c r="H64" s="32">
        <f t="shared" si="0"/>
        <v>0.3116</v>
      </c>
      <c r="I64" s="47" t="s">
        <v>203</v>
      </c>
      <c r="J64" s="26" t="s">
        <v>114</v>
      </c>
    </row>
    <row r="65" spans="1:10" s="2" customFormat="1" ht="49.5" customHeight="1">
      <c r="A65" s="39" t="s">
        <v>27</v>
      </c>
      <c r="B65" s="50">
        <v>260000</v>
      </c>
      <c r="C65" s="51">
        <v>0</v>
      </c>
      <c r="D65" s="52"/>
      <c r="E65" s="53"/>
      <c r="F65" s="52"/>
      <c r="G65" s="31">
        <f t="shared" si="1"/>
        <v>0</v>
      </c>
      <c r="H65" s="32">
        <f t="shared" si="0"/>
        <v>0</v>
      </c>
      <c r="I65" s="47" t="s">
        <v>164</v>
      </c>
      <c r="J65" s="26" t="s">
        <v>115</v>
      </c>
    </row>
    <row r="66" spans="1:10" s="2" customFormat="1" ht="49.5" customHeight="1">
      <c r="A66" s="26" t="s">
        <v>33</v>
      </c>
      <c r="B66" s="50">
        <v>7000000</v>
      </c>
      <c r="C66" s="51">
        <v>966000</v>
      </c>
      <c r="D66" s="52"/>
      <c r="E66" s="53"/>
      <c r="F66" s="52"/>
      <c r="G66" s="31">
        <f t="shared" si="1"/>
        <v>966000</v>
      </c>
      <c r="H66" s="32">
        <f t="shared" si="0"/>
        <v>0.138</v>
      </c>
      <c r="I66" s="58" t="s">
        <v>209</v>
      </c>
      <c r="J66" s="26" t="s">
        <v>116</v>
      </c>
    </row>
    <row r="67" spans="1:10" s="2" customFormat="1" ht="49.5" customHeight="1">
      <c r="A67" s="26" t="s">
        <v>34</v>
      </c>
      <c r="B67" s="50">
        <v>800000</v>
      </c>
      <c r="C67" s="51">
        <v>178016</v>
      </c>
      <c r="D67" s="52"/>
      <c r="E67" s="53"/>
      <c r="F67" s="52"/>
      <c r="G67" s="31">
        <f t="shared" si="1"/>
        <v>178016</v>
      </c>
      <c r="H67" s="32">
        <f t="shared" si="0"/>
        <v>0.22252</v>
      </c>
      <c r="I67" s="47" t="s">
        <v>203</v>
      </c>
      <c r="J67" s="56" t="s">
        <v>117</v>
      </c>
    </row>
    <row r="68" spans="1:10" s="2" customFormat="1" ht="144" customHeight="1">
      <c r="A68" s="26" t="s">
        <v>35</v>
      </c>
      <c r="B68" s="50">
        <v>8670000</v>
      </c>
      <c r="C68" s="73">
        <v>0</v>
      </c>
      <c r="D68" s="52"/>
      <c r="E68" s="53"/>
      <c r="F68" s="74"/>
      <c r="G68" s="31">
        <f t="shared" si="1"/>
        <v>0</v>
      </c>
      <c r="H68" s="32">
        <f t="shared" si="0"/>
        <v>0</v>
      </c>
      <c r="I68" s="47" t="s">
        <v>162</v>
      </c>
      <c r="J68" s="56" t="s">
        <v>118</v>
      </c>
    </row>
    <row r="69" spans="1:10" s="2" customFormat="1" ht="49.5" customHeight="1">
      <c r="A69" s="26" t="s">
        <v>76</v>
      </c>
      <c r="B69" s="50">
        <v>1020000</v>
      </c>
      <c r="C69" s="51">
        <v>0</v>
      </c>
      <c r="D69" s="52"/>
      <c r="E69" s="53"/>
      <c r="F69" s="52"/>
      <c r="G69" s="31">
        <f t="shared" si="1"/>
        <v>0</v>
      </c>
      <c r="H69" s="32">
        <f t="shared" si="0"/>
        <v>0</v>
      </c>
      <c r="I69" s="47" t="s">
        <v>203</v>
      </c>
      <c r="J69" s="54" t="s">
        <v>119</v>
      </c>
    </row>
    <row r="70" spans="1:10" s="2" customFormat="1" ht="49.5" customHeight="1">
      <c r="A70" s="26" t="s">
        <v>77</v>
      </c>
      <c r="B70" s="50">
        <v>150000</v>
      </c>
      <c r="C70" s="51">
        <v>0</v>
      </c>
      <c r="D70" s="52"/>
      <c r="E70" s="53"/>
      <c r="F70" s="52"/>
      <c r="G70" s="31">
        <f t="shared" si="1"/>
        <v>0</v>
      </c>
      <c r="H70" s="32">
        <f t="shared" si="0"/>
        <v>0</v>
      </c>
      <c r="I70" s="47" t="s">
        <v>203</v>
      </c>
      <c r="J70" s="54" t="s">
        <v>120</v>
      </c>
    </row>
    <row r="71" spans="1:10" s="2" customFormat="1" ht="49.5" customHeight="1">
      <c r="A71" s="26" t="s">
        <v>78</v>
      </c>
      <c r="B71" s="50">
        <v>240000</v>
      </c>
      <c r="C71" s="31">
        <v>6235</v>
      </c>
      <c r="D71" s="59"/>
      <c r="E71" s="53"/>
      <c r="F71" s="60"/>
      <c r="G71" s="31">
        <f t="shared" si="1"/>
        <v>6235</v>
      </c>
      <c r="H71" s="32">
        <f t="shared" si="0"/>
        <v>0.025979166666666668</v>
      </c>
      <c r="I71" s="47" t="s">
        <v>203</v>
      </c>
      <c r="J71" s="56" t="s">
        <v>121</v>
      </c>
    </row>
    <row r="72" spans="1:10" s="2" customFormat="1" ht="49.5" customHeight="1">
      <c r="A72" s="26" t="s">
        <v>79</v>
      </c>
      <c r="B72" s="50">
        <v>324000</v>
      </c>
      <c r="C72" s="51">
        <v>0</v>
      </c>
      <c r="D72" s="59"/>
      <c r="E72" s="53"/>
      <c r="F72" s="60"/>
      <c r="G72" s="31">
        <f t="shared" si="1"/>
        <v>0</v>
      </c>
      <c r="H72" s="32">
        <f t="shared" si="0"/>
        <v>0</v>
      </c>
      <c r="I72" s="47" t="s">
        <v>211</v>
      </c>
      <c r="J72" s="56" t="s">
        <v>128</v>
      </c>
    </row>
    <row r="73" spans="1:10" s="2" customFormat="1" ht="49.5" customHeight="1">
      <c r="A73" s="26" t="s">
        <v>80</v>
      </c>
      <c r="B73" s="50">
        <v>850000</v>
      </c>
      <c r="C73" s="51">
        <v>0</v>
      </c>
      <c r="D73" s="59"/>
      <c r="E73" s="53"/>
      <c r="F73" s="60"/>
      <c r="G73" s="31">
        <f t="shared" si="1"/>
        <v>0</v>
      </c>
      <c r="H73" s="32">
        <f t="shared" si="0"/>
        <v>0</v>
      </c>
      <c r="I73" s="47" t="s">
        <v>212</v>
      </c>
      <c r="J73" s="56" t="s">
        <v>122</v>
      </c>
    </row>
    <row r="74" spans="1:10" s="2" customFormat="1" ht="49.5" customHeight="1">
      <c r="A74" s="26" t="s">
        <v>81</v>
      </c>
      <c r="B74" s="50">
        <v>12500000</v>
      </c>
      <c r="C74" s="51">
        <v>6577770</v>
      </c>
      <c r="D74" s="59"/>
      <c r="E74" s="53"/>
      <c r="F74" s="60"/>
      <c r="G74" s="31">
        <f t="shared" si="1"/>
        <v>6577770</v>
      </c>
      <c r="H74" s="32">
        <f t="shared" si="0"/>
        <v>0.5262216</v>
      </c>
      <c r="I74" s="47" t="s">
        <v>203</v>
      </c>
      <c r="J74" s="56" t="s">
        <v>127</v>
      </c>
    </row>
    <row r="75" spans="1:10" s="2" customFormat="1" ht="49.5" customHeight="1">
      <c r="A75" s="26" t="s">
        <v>82</v>
      </c>
      <c r="B75" s="50">
        <v>18150000</v>
      </c>
      <c r="C75" s="51">
        <v>8514489</v>
      </c>
      <c r="D75" s="59"/>
      <c r="E75" s="53"/>
      <c r="F75" s="60"/>
      <c r="G75" s="31">
        <f t="shared" si="1"/>
        <v>8514489</v>
      </c>
      <c r="H75" s="32">
        <f t="shared" si="0"/>
        <v>0.4691178512396694</v>
      </c>
      <c r="I75" s="47" t="s">
        <v>203</v>
      </c>
      <c r="J75" s="56" t="s">
        <v>123</v>
      </c>
    </row>
    <row r="76" spans="1:10" s="2" customFormat="1" ht="49.5" customHeight="1">
      <c r="A76" s="26" t="s">
        <v>83</v>
      </c>
      <c r="B76" s="50">
        <v>1750000</v>
      </c>
      <c r="C76" s="51">
        <v>0</v>
      </c>
      <c r="D76" s="59"/>
      <c r="E76" s="53"/>
      <c r="F76" s="60"/>
      <c r="G76" s="31">
        <f t="shared" si="1"/>
        <v>0</v>
      </c>
      <c r="H76" s="32">
        <f t="shared" si="0"/>
        <v>0</v>
      </c>
      <c r="I76" s="47" t="s">
        <v>184</v>
      </c>
      <c r="J76" s="56" t="s">
        <v>124</v>
      </c>
    </row>
    <row r="77" spans="1:10" s="4" customFormat="1" ht="41.25" customHeight="1">
      <c r="A77" s="41" t="s">
        <v>9</v>
      </c>
      <c r="B77" s="48">
        <f>SUM(B55:B76)</f>
        <v>76756000</v>
      </c>
      <c r="C77" s="61">
        <f>SUM(C55:C76)</f>
        <v>19554972</v>
      </c>
      <c r="D77" s="62"/>
      <c r="E77" s="63"/>
      <c r="F77" s="62"/>
      <c r="G77" s="31">
        <f t="shared" si="1"/>
        <v>19554972</v>
      </c>
      <c r="H77" s="32">
        <f t="shared" si="0"/>
        <v>0.25476799207879514</v>
      </c>
      <c r="I77" s="43"/>
      <c r="J77" s="72"/>
    </row>
    <row r="78" spans="1:10" s="4" customFormat="1" ht="45" customHeight="1">
      <c r="A78" s="27" t="s">
        <v>15</v>
      </c>
      <c r="B78" s="29">
        <f>SUM(B79:B88)</f>
        <v>65084000</v>
      </c>
      <c r="C78" s="29">
        <f>SUM(C79:C88)</f>
        <v>15667351</v>
      </c>
      <c r="D78" s="29"/>
      <c r="E78" s="29"/>
      <c r="F78" s="49"/>
      <c r="G78" s="31">
        <f t="shared" si="1"/>
        <v>15667351</v>
      </c>
      <c r="H78" s="32">
        <f t="shared" si="0"/>
        <v>0.24072507836027288</v>
      </c>
      <c r="I78" s="43"/>
      <c r="J78" s="34"/>
    </row>
    <row r="79" spans="1:10" s="2" customFormat="1" ht="49.5" customHeight="1">
      <c r="A79" s="26" t="s">
        <v>47</v>
      </c>
      <c r="B79" s="50">
        <v>7500000</v>
      </c>
      <c r="C79" s="81">
        <v>1400000</v>
      </c>
      <c r="D79" s="52"/>
      <c r="E79" s="51"/>
      <c r="F79" s="51"/>
      <c r="G79" s="31">
        <f t="shared" si="1"/>
        <v>1400000</v>
      </c>
      <c r="H79" s="32">
        <f>G79/B79</f>
        <v>0.18666666666666668</v>
      </c>
      <c r="I79" s="58" t="s">
        <v>203</v>
      </c>
      <c r="J79" s="26" t="s">
        <v>151</v>
      </c>
    </row>
    <row r="80" spans="1:10" s="2" customFormat="1" ht="49.5" customHeight="1">
      <c r="A80" s="26" t="s">
        <v>48</v>
      </c>
      <c r="B80" s="50">
        <v>18000000</v>
      </c>
      <c r="C80" s="81">
        <v>6000000</v>
      </c>
      <c r="D80" s="52"/>
      <c r="E80" s="51"/>
      <c r="F80" s="51"/>
      <c r="G80" s="31">
        <f t="shared" si="1"/>
        <v>6000000</v>
      </c>
      <c r="H80" s="32">
        <f aca="true" t="shared" si="2" ref="H80:H88">G80/B80</f>
        <v>0.3333333333333333</v>
      </c>
      <c r="I80" s="58" t="s">
        <v>203</v>
      </c>
      <c r="J80" s="26" t="s">
        <v>152</v>
      </c>
    </row>
    <row r="81" spans="1:10" s="2" customFormat="1" ht="49.5" customHeight="1">
      <c r="A81" s="26" t="s">
        <v>84</v>
      </c>
      <c r="B81" s="50">
        <v>588000</v>
      </c>
      <c r="C81" s="81">
        <v>0</v>
      </c>
      <c r="D81" s="52"/>
      <c r="E81" s="51"/>
      <c r="F81" s="51"/>
      <c r="G81" s="31">
        <f aca="true" t="shared" si="3" ref="G81:G88">SUM(C81:F81)</f>
        <v>0</v>
      </c>
      <c r="H81" s="32">
        <f t="shared" si="2"/>
        <v>0</v>
      </c>
      <c r="I81" s="58" t="s">
        <v>203</v>
      </c>
      <c r="J81" s="26" t="s">
        <v>126</v>
      </c>
    </row>
    <row r="82" spans="1:10" s="2" customFormat="1" ht="49.5" customHeight="1">
      <c r="A82" s="26" t="s">
        <v>85</v>
      </c>
      <c r="B82" s="64">
        <v>1310000</v>
      </c>
      <c r="C82" s="81">
        <v>0</v>
      </c>
      <c r="D82" s="52"/>
      <c r="E82" s="51"/>
      <c r="F82" s="51"/>
      <c r="G82" s="31">
        <f t="shared" si="3"/>
        <v>0</v>
      </c>
      <c r="H82" s="32">
        <f t="shared" si="2"/>
        <v>0</v>
      </c>
      <c r="I82" s="47" t="s">
        <v>210</v>
      </c>
      <c r="J82" s="26" t="s">
        <v>150</v>
      </c>
    </row>
    <row r="83" spans="1:10" s="2" customFormat="1" ht="49.5" customHeight="1">
      <c r="A83" s="26" t="s">
        <v>49</v>
      </c>
      <c r="B83" s="50">
        <v>947000</v>
      </c>
      <c r="C83" s="81">
        <v>669410</v>
      </c>
      <c r="D83" s="52"/>
      <c r="E83" s="51"/>
      <c r="F83" s="51"/>
      <c r="G83" s="31">
        <f t="shared" si="3"/>
        <v>669410</v>
      </c>
      <c r="H83" s="32">
        <f t="shared" si="2"/>
        <v>0.7068743400211194</v>
      </c>
      <c r="I83" s="58" t="s">
        <v>203</v>
      </c>
      <c r="J83" s="26" t="s">
        <v>144</v>
      </c>
    </row>
    <row r="84" spans="1:10" s="2" customFormat="1" ht="49.5" customHeight="1">
      <c r="A84" s="26" t="s">
        <v>50</v>
      </c>
      <c r="B84" s="50">
        <v>9000000</v>
      </c>
      <c r="C84" s="81">
        <v>1755192</v>
      </c>
      <c r="D84" s="52"/>
      <c r="E84" s="51"/>
      <c r="F84" s="51"/>
      <c r="G84" s="31">
        <f t="shared" si="3"/>
        <v>1755192</v>
      </c>
      <c r="H84" s="32">
        <f t="shared" si="2"/>
        <v>0.19502133333333332</v>
      </c>
      <c r="I84" s="58" t="s">
        <v>203</v>
      </c>
      <c r="J84" s="26" t="s">
        <v>145</v>
      </c>
    </row>
    <row r="85" spans="1:10" s="2" customFormat="1" ht="49.5" customHeight="1">
      <c r="A85" s="26" t="s">
        <v>51</v>
      </c>
      <c r="B85" s="50">
        <v>440000</v>
      </c>
      <c r="C85" s="81">
        <v>0</v>
      </c>
      <c r="D85" s="52"/>
      <c r="E85" s="51"/>
      <c r="F85" s="51"/>
      <c r="G85" s="31">
        <f t="shared" si="3"/>
        <v>0</v>
      </c>
      <c r="H85" s="32">
        <f t="shared" si="2"/>
        <v>0</v>
      </c>
      <c r="I85" s="58" t="s">
        <v>203</v>
      </c>
      <c r="J85" s="26" t="s">
        <v>146</v>
      </c>
    </row>
    <row r="86" spans="1:10" s="2" customFormat="1" ht="74.25" customHeight="1">
      <c r="A86" s="26" t="s">
        <v>86</v>
      </c>
      <c r="B86" s="50">
        <v>1200000</v>
      </c>
      <c r="C86" s="81">
        <v>193895</v>
      </c>
      <c r="D86" s="52"/>
      <c r="E86" s="51"/>
      <c r="F86" s="51"/>
      <c r="G86" s="31">
        <f t="shared" si="3"/>
        <v>193895</v>
      </c>
      <c r="H86" s="32">
        <f t="shared" si="2"/>
        <v>0.16157916666666666</v>
      </c>
      <c r="I86" s="82" t="s">
        <v>189</v>
      </c>
      <c r="J86" s="26" t="s">
        <v>147</v>
      </c>
    </row>
    <row r="87" spans="1:10" s="2" customFormat="1" ht="49.5" customHeight="1">
      <c r="A87" s="26" t="s">
        <v>52</v>
      </c>
      <c r="B87" s="50">
        <v>8849000</v>
      </c>
      <c r="C87" s="81">
        <v>1527460</v>
      </c>
      <c r="D87" s="52"/>
      <c r="E87" s="51"/>
      <c r="F87" s="51"/>
      <c r="G87" s="31">
        <f t="shared" si="3"/>
        <v>1527460</v>
      </c>
      <c r="H87" s="32">
        <f>G87/B87</f>
        <v>0.1726138546728444</v>
      </c>
      <c r="I87" s="82" t="s">
        <v>188</v>
      </c>
      <c r="J87" s="26" t="s">
        <v>148</v>
      </c>
    </row>
    <row r="88" spans="1:10" s="2" customFormat="1" ht="49.5" customHeight="1">
      <c r="A88" s="26" t="s">
        <v>53</v>
      </c>
      <c r="B88" s="50">
        <v>17250000</v>
      </c>
      <c r="C88" s="81">
        <v>4121394</v>
      </c>
      <c r="D88" s="52"/>
      <c r="E88" s="51"/>
      <c r="F88" s="51"/>
      <c r="G88" s="31">
        <f t="shared" si="3"/>
        <v>4121394</v>
      </c>
      <c r="H88" s="32">
        <f t="shared" si="2"/>
        <v>0.23892139130434784</v>
      </c>
      <c r="I88" s="82" t="s">
        <v>187</v>
      </c>
      <c r="J88" s="26" t="s">
        <v>149</v>
      </c>
    </row>
    <row r="89" spans="1:10" s="4" customFormat="1" ht="49.5" customHeight="1">
      <c r="A89" s="41" t="s">
        <v>9</v>
      </c>
      <c r="B89" s="29">
        <f>SUM(B79:B88)</f>
        <v>65084000</v>
      </c>
      <c r="C89" s="81">
        <f>SUM(C79:C88)</f>
        <v>15667351</v>
      </c>
      <c r="D89" s="29">
        <f>SUM(D79:D88)</f>
        <v>0</v>
      </c>
      <c r="E89" s="29">
        <f>SUM(E79:E88)</f>
        <v>0</v>
      </c>
      <c r="F89" s="29">
        <f>SUM(F79:F88)</f>
        <v>0</v>
      </c>
      <c r="G89" s="28">
        <f>SUM(C89:F89)</f>
        <v>15667351</v>
      </c>
      <c r="H89" s="32">
        <f>G89/B89</f>
        <v>0.24072507836027288</v>
      </c>
      <c r="I89" s="43"/>
      <c r="J89" s="44"/>
    </row>
    <row r="90" spans="1:10" s="4" customFormat="1" ht="55.5" customHeight="1">
      <c r="A90" s="41" t="s">
        <v>174</v>
      </c>
      <c r="B90" s="29">
        <f>B15+B31+B37+B54+B78</f>
        <v>217879000</v>
      </c>
      <c r="C90" s="29">
        <f>C89+C77+C53+C36+C30</f>
        <v>40588675</v>
      </c>
      <c r="D90" s="29">
        <f>D30+D36+D53+D77+D89</f>
        <v>0</v>
      </c>
      <c r="E90" s="29">
        <f>E30+E36+E53+E77+E89</f>
        <v>0</v>
      </c>
      <c r="F90" s="29">
        <f>F30+F36+F53+F77+F89</f>
        <v>0</v>
      </c>
      <c r="G90" s="29">
        <f>G30+G36+G53+G77+G89</f>
        <v>40588675</v>
      </c>
      <c r="H90" s="32">
        <f>G90/B90</f>
        <v>0.18628998205425948</v>
      </c>
      <c r="I90" s="65"/>
      <c r="J90" s="34"/>
    </row>
    <row r="91" spans="1:10" s="2" customFormat="1" ht="66" customHeight="1">
      <c r="A91" s="106" t="s">
        <v>16</v>
      </c>
      <c r="B91" s="107"/>
      <c r="C91" s="107"/>
      <c r="D91" s="107"/>
      <c r="E91" s="107"/>
      <c r="F91" s="107"/>
      <c r="G91" s="107"/>
      <c r="H91" s="107"/>
      <c r="I91" s="107"/>
      <c r="J91" s="66"/>
    </row>
    <row r="92" spans="1:10" s="2" customFormat="1" ht="32.25" customHeight="1">
      <c r="A92" s="6" t="s">
        <v>175</v>
      </c>
      <c r="B92" s="7"/>
      <c r="C92" s="7"/>
      <c r="D92" s="8"/>
      <c r="E92" s="7"/>
      <c r="F92" s="8"/>
      <c r="G92" s="18"/>
      <c r="H92" s="7"/>
      <c r="I92" s="9"/>
      <c r="J92" s="66"/>
    </row>
    <row r="93" spans="1:8" ht="22.5" customHeight="1">
      <c r="A93" s="10" t="s">
        <v>176</v>
      </c>
      <c r="B93" s="67"/>
      <c r="C93" s="67"/>
      <c r="D93" s="67"/>
      <c r="E93" s="67"/>
      <c r="F93" s="67"/>
      <c r="G93" s="68">
        <f>E7+E9-G90</f>
        <v>246910915</v>
      </c>
      <c r="H93" s="69" t="s">
        <v>39</v>
      </c>
    </row>
    <row r="94" spans="1:9" ht="38.25" customHeight="1">
      <c r="A94" s="110" t="s">
        <v>44</v>
      </c>
      <c r="B94" s="111"/>
      <c r="C94" s="111"/>
      <c r="D94" s="111"/>
      <c r="E94" s="111"/>
      <c r="F94" s="111"/>
      <c r="G94" s="111"/>
      <c r="H94" s="111"/>
      <c r="I94" s="111"/>
    </row>
    <row r="95" spans="1:8" ht="26.25" customHeight="1">
      <c r="A95" s="10" t="s">
        <v>18</v>
      </c>
      <c r="B95" s="13"/>
      <c r="C95" s="13"/>
      <c r="D95" s="70"/>
      <c r="E95" s="13"/>
      <c r="F95" s="70"/>
      <c r="G95" s="13"/>
      <c r="H95" s="13"/>
    </row>
    <row r="96" spans="1:9" ht="28.5" customHeight="1">
      <c r="A96" s="117" t="s">
        <v>177</v>
      </c>
      <c r="B96" s="118"/>
      <c r="C96" s="118"/>
      <c r="D96" s="118"/>
      <c r="E96" s="118"/>
      <c r="F96" s="118"/>
      <c r="G96" s="118"/>
      <c r="H96" s="118"/>
      <c r="I96" s="118"/>
    </row>
    <row r="97" spans="1:9" ht="28.5" customHeight="1">
      <c r="A97" s="118" t="s">
        <v>178</v>
      </c>
      <c r="B97" s="118"/>
      <c r="C97" s="118"/>
      <c r="D97" s="118"/>
      <c r="E97" s="118"/>
      <c r="F97" s="118"/>
      <c r="G97" s="118"/>
      <c r="H97" s="118"/>
      <c r="I97" s="118"/>
    </row>
    <row r="98" spans="1:8" ht="16.5">
      <c r="A98" s="71" t="s">
        <v>180</v>
      </c>
      <c r="B98" s="7"/>
      <c r="C98" s="7"/>
      <c r="D98" s="8"/>
      <c r="E98" s="7"/>
      <c r="F98" s="8"/>
      <c r="G98" s="71" t="s">
        <v>4</v>
      </c>
      <c r="H98" s="7"/>
    </row>
    <row r="99" spans="1:8" ht="16.5">
      <c r="A99" s="71" t="s">
        <v>181</v>
      </c>
      <c r="B99" s="7"/>
      <c r="C99" s="7"/>
      <c r="D99" s="8"/>
      <c r="E99" s="7"/>
      <c r="F99" s="8"/>
      <c r="G99" s="71" t="s">
        <v>5</v>
      </c>
      <c r="H99" s="7"/>
    </row>
    <row r="100" spans="1:8" ht="16.5">
      <c r="A100" s="71" t="s">
        <v>182</v>
      </c>
      <c r="B100" s="7"/>
      <c r="C100" s="7"/>
      <c r="D100" s="8"/>
      <c r="E100" s="7"/>
      <c r="F100" s="8"/>
      <c r="G100" s="7"/>
      <c r="H100" s="7"/>
    </row>
    <row r="101" spans="1:8" ht="16.5">
      <c r="A101" s="7"/>
      <c r="B101" s="7"/>
      <c r="C101" s="7"/>
      <c r="D101" s="8"/>
      <c r="E101" s="7"/>
      <c r="F101" s="8"/>
      <c r="G101" s="7"/>
      <c r="H101" s="7"/>
    </row>
    <row r="102" spans="1:8" ht="16.5">
      <c r="A102" s="71" t="s">
        <v>6</v>
      </c>
      <c r="B102" s="7"/>
      <c r="C102" s="7"/>
      <c r="D102" s="8"/>
      <c r="E102" s="7"/>
      <c r="F102" s="8"/>
      <c r="G102" s="71" t="s">
        <v>7</v>
      </c>
      <c r="H102" s="7"/>
    </row>
    <row r="103" spans="1:8" ht="16.5">
      <c r="A103" s="71" t="s">
        <v>5</v>
      </c>
      <c r="B103" s="7"/>
      <c r="C103" s="7"/>
      <c r="D103" s="8"/>
      <c r="E103" s="7"/>
      <c r="F103" s="8"/>
      <c r="G103" s="71" t="s">
        <v>179</v>
      </c>
      <c r="H103" s="7"/>
    </row>
    <row r="104" spans="1:9" ht="27.75" customHeight="1">
      <c r="A104" s="108" t="s">
        <v>17</v>
      </c>
      <c r="B104" s="109"/>
      <c r="C104" s="109"/>
      <c r="D104" s="109"/>
      <c r="E104" s="109"/>
      <c r="F104" s="109"/>
      <c r="G104" s="109"/>
      <c r="H104" s="109"/>
      <c r="I104" s="109"/>
    </row>
    <row r="105" spans="1:8" ht="16.5">
      <c r="A105" s="7"/>
      <c r="B105" s="7"/>
      <c r="C105" s="7"/>
      <c r="D105" s="8"/>
      <c r="E105" s="7"/>
      <c r="F105" s="8"/>
      <c r="G105" s="7"/>
      <c r="H105" s="7"/>
    </row>
    <row r="106" spans="1:8" ht="16.5">
      <c r="A106" s="7"/>
      <c r="B106" s="7"/>
      <c r="C106" s="7"/>
      <c r="D106" s="8"/>
      <c r="E106" s="7"/>
      <c r="F106" s="8"/>
      <c r="G106" s="7"/>
      <c r="H106" s="7"/>
    </row>
    <row r="107" spans="1:8" ht="16.5">
      <c r="A107" s="7"/>
      <c r="B107" s="7"/>
      <c r="C107" s="7"/>
      <c r="D107" s="8"/>
      <c r="E107" s="7"/>
      <c r="F107" s="8"/>
      <c r="G107" s="7"/>
      <c r="H107" s="75"/>
    </row>
    <row r="108" spans="1:8" ht="16.5">
      <c r="A108" s="7"/>
      <c r="B108" s="7"/>
      <c r="C108" s="7"/>
      <c r="D108" s="8"/>
      <c r="E108" s="7"/>
      <c r="F108" s="8"/>
      <c r="G108" s="7"/>
      <c r="H108" s="7"/>
    </row>
    <row r="109" spans="1:8" ht="16.5">
      <c r="A109" s="7"/>
      <c r="B109" s="7"/>
      <c r="C109" s="7"/>
      <c r="D109" s="8"/>
      <c r="E109" s="7"/>
      <c r="F109" s="8"/>
      <c r="G109" s="7"/>
      <c r="H109" s="7"/>
    </row>
    <row r="110" spans="1:8" ht="16.5">
      <c r="A110" s="7"/>
      <c r="B110" s="7"/>
      <c r="C110" s="7"/>
      <c r="D110" s="8"/>
      <c r="E110" s="7"/>
      <c r="F110" s="8"/>
      <c r="G110" s="7"/>
      <c r="H110" s="7"/>
    </row>
    <row r="111" spans="1:8" ht="16.5">
      <c r="A111" s="7"/>
      <c r="B111" s="7"/>
      <c r="C111" s="7"/>
      <c r="D111" s="8"/>
      <c r="E111" s="7"/>
      <c r="F111" s="8"/>
      <c r="G111" s="7"/>
      <c r="H111" s="7"/>
    </row>
    <row r="112" spans="1:8" ht="16.5">
      <c r="A112" s="7"/>
      <c r="B112" s="7"/>
      <c r="C112" s="7"/>
      <c r="D112" s="8"/>
      <c r="E112" s="7"/>
      <c r="F112" s="8"/>
      <c r="G112" s="7"/>
      <c r="H112" s="7"/>
    </row>
    <row r="113" spans="1:8" ht="16.5">
      <c r="A113" s="7"/>
      <c r="B113" s="7"/>
      <c r="C113" s="7"/>
      <c r="D113" s="8"/>
      <c r="E113" s="7"/>
      <c r="F113" s="8"/>
      <c r="G113" s="7"/>
      <c r="H113" s="7"/>
    </row>
    <row r="114" spans="1:8" ht="16.5">
      <c r="A114" s="7"/>
      <c r="B114" s="7"/>
      <c r="C114" s="7"/>
      <c r="D114" s="8"/>
      <c r="E114" s="7"/>
      <c r="F114" s="8"/>
      <c r="G114" s="7"/>
      <c r="H114" s="7"/>
    </row>
    <row r="115" spans="1:8" ht="16.5">
      <c r="A115" s="7"/>
      <c r="B115" s="7"/>
      <c r="C115" s="7"/>
      <c r="D115" s="8"/>
      <c r="E115" s="7"/>
      <c r="F115" s="8"/>
      <c r="G115" s="7"/>
      <c r="H115" s="7"/>
    </row>
    <row r="116" spans="1:8" ht="16.5">
      <c r="A116" s="7"/>
      <c r="B116" s="7"/>
      <c r="C116" s="7"/>
      <c r="D116" s="8"/>
      <c r="E116" s="7"/>
      <c r="F116" s="8"/>
      <c r="G116" s="7"/>
      <c r="H116" s="7"/>
    </row>
    <row r="117" spans="1:8" ht="16.5">
      <c r="A117" s="7"/>
      <c r="B117" s="7"/>
      <c r="C117" s="7"/>
      <c r="D117" s="8"/>
      <c r="E117" s="7"/>
      <c r="F117" s="8"/>
      <c r="G117" s="7"/>
      <c r="H117" s="7"/>
    </row>
    <row r="118" spans="1:8" ht="16.5">
      <c r="A118" s="7"/>
      <c r="B118" s="7"/>
      <c r="C118" s="7"/>
      <c r="D118" s="8"/>
      <c r="E118" s="7"/>
      <c r="F118" s="8"/>
      <c r="G118" s="7"/>
      <c r="H118" s="7"/>
    </row>
    <row r="119" spans="1:8" ht="16.5">
      <c r="A119" s="7"/>
      <c r="B119" s="7"/>
      <c r="C119" s="7"/>
      <c r="D119" s="8"/>
      <c r="E119" s="7"/>
      <c r="F119" s="8"/>
      <c r="G119" s="7"/>
      <c r="H119" s="7"/>
    </row>
    <row r="120" spans="1:8" ht="16.5">
      <c r="A120" s="7"/>
      <c r="B120" s="7"/>
      <c r="C120" s="7"/>
      <c r="D120" s="8"/>
      <c r="E120" s="7"/>
      <c r="F120" s="8"/>
      <c r="G120" s="7"/>
      <c r="H120" s="7"/>
    </row>
    <row r="121" spans="1:8" ht="16.5">
      <c r="A121" s="7"/>
      <c r="B121" s="7"/>
      <c r="C121" s="7"/>
      <c r="D121" s="8"/>
      <c r="E121" s="7"/>
      <c r="F121" s="8"/>
      <c r="G121" s="7"/>
      <c r="H121" s="7"/>
    </row>
    <row r="122" spans="1:8" ht="16.5">
      <c r="A122" s="7"/>
      <c r="B122" s="7"/>
      <c r="C122" s="7"/>
      <c r="D122" s="8"/>
      <c r="E122" s="7"/>
      <c r="F122" s="8"/>
      <c r="G122" s="7"/>
      <c r="H122" s="7"/>
    </row>
    <row r="123" spans="1:8" ht="16.5">
      <c r="A123" s="7"/>
      <c r="B123" s="7"/>
      <c r="C123" s="7"/>
      <c r="D123" s="8"/>
      <c r="E123" s="7"/>
      <c r="F123" s="8"/>
      <c r="G123" s="7"/>
      <c r="H123" s="7"/>
    </row>
    <row r="124" spans="1:8" ht="16.5">
      <c r="A124" s="7"/>
      <c r="B124" s="7"/>
      <c r="C124" s="7"/>
      <c r="D124" s="8"/>
      <c r="E124" s="7"/>
      <c r="F124" s="8"/>
      <c r="G124" s="7"/>
      <c r="H124" s="7"/>
    </row>
  </sheetData>
  <sheetProtection/>
  <mergeCells count="12">
    <mergeCell ref="A12:I12"/>
    <mergeCell ref="A91:I91"/>
    <mergeCell ref="A94:I94"/>
    <mergeCell ref="A96:I96"/>
    <mergeCell ref="A97:I97"/>
    <mergeCell ref="A104:I104"/>
    <mergeCell ref="A1:I1"/>
    <mergeCell ref="A2:I2"/>
    <mergeCell ref="A3:I3"/>
    <mergeCell ref="A4:I4"/>
    <mergeCell ref="A8:I8"/>
    <mergeCell ref="A11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e222573527_郭蓉蓉</dc:creator>
  <cp:keywords/>
  <dc:description/>
  <cp:lastModifiedBy>pcadmin</cp:lastModifiedBy>
  <cp:lastPrinted>2016-07-07T09:01:25Z</cp:lastPrinted>
  <dcterms:created xsi:type="dcterms:W3CDTF">2013-05-16T05:47:59Z</dcterms:created>
  <dcterms:modified xsi:type="dcterms:W3CDTF">2016-07-11T09:30:42Z</dcterms:modified>
  <cp:category/>
  <cp:version/>
  <cp:contentType/>
  <cp:contentStatus/>
</cp:coreProperties>
</file>