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270" activeTab="0"/>
  </bookViews>
  <sheets>
    <sheet name="Sheet1" sheetId="1" r:id="rId1"/>
    <sheet name="工作表2" sheetId="2" r:id="rId2"/>
    <sheet name="Sheet2" sheetId="3" r:id="rId3"/>
    <sheet name="Sheet3" sheetId="4" r:id="rId4"/>
    <sheet name="工作表1" sheetId="5" r:id="rId5"/>
  </sheets>
  <definedNames>
    <definedName name="_xlnm.Print_Area" localSheetId="0">'Sheet1'!$A$1:$J$94</definedName>
    <definedName name="_xlnm.Print_Titles" localSheetId="0">'Sheet1'!$14:$14</definedName>
  </definedNames>
  <calcPr fullCalcOnLoad="1"/>
</workbook>
</file>

<file path=xl/comments3.xml><?xml version="1.0" encoding="utf-8"?>
<comments xmlns="http://schemas.openxmlformats.org/spreadsheetml/2006/main">
  <authors>
    <author>國庫署財務規劃組公益彩券科陳思羽</author>
  </authors>
  <commentList>
    <comment ref="H18" authorId="0">
      <text>
        <r>
          <rPr>
            <b/>
            <sz val="9"/>
            <rFont val="細明體"/>
            <family val="3"/>
          </rPr>
          <t>本計畫1-3季加總有誤</t>
        </r>
      </text>
    </comment>
    <comment ref="I20" authorId="0">
      <text>
        <r>
          <rPr>
            <sz val="9"/>
            <rFont val="細明體"/>
            <family val="3"/>
          </rPr>
          <t>本項計畫停辦，是否經費有被勻支至其他計畫</t>
        </r>
      </text>
    </comment>
    <comment ref="H25" authorId="0">
      <text>
        <r>
          <rPr>
            <sz val="9"/>
            <rFont val="細明體"/>
            <family val="3"/>
          </rPr>
          <t>本計畫</t>
        </r>
        <r>
          <rPr>
            <sz val="9"/>
            <rFont val="Tahoma"/>
            <family val="2"/>
          </rPr>
          <t>1-3</t>
        </r>
        <r>
          <rPr>
            <sz val="9"/>
            <rFont val="細明體"/>
            <family val="3"/>
          </rPr>
          <t>季加總非228,548</t>
        </r>
        <r>
          <rPr>
            <sz val="9"/>
            <rFont val="Tahoma"/>
            <family val="2"/>
          </rPr>
          <t xml:space="preserve">
</t>
        </r>
      </text>
    </comment>
    <comment ref="F26" authorId="0">
      <text>
        <r>
          <rPr>
            <sz val="9"/>
            <rFont val="細明體"/>
            <family val="3"/>
          </rPr>
          <t>因</t>
        </r>
        <r>
          <rPr>
            <sz val="9"/>
            <rFont val="Tahoma"/>
            <family val="2"/>
          </rPr>
          <t>F16</t>
        </r>
        <r>
          <rPr>
            <sz val="9"/>
            <rFont val="細明體"/>
            <family val="3"/>
          </rPr>
          <t>至</t>
        </r>
        <r>
          <rPr>
            <sz val="9"/>
            <rFont val="Tahoma"/>
            <family val="2"/>
          </rPr>
          <t>F25</t>
        </r>
        <r>
          <rPr>
            <sz val="9"/>
            <rFont val="細明體"/>
            <family val="3"/>
          </rPr>
          <t>數字有誤，導致本欄數字錯誤</t>
        </r>
      </text>
    </comment>
    <comment ref="H26" authorId="0">
      <text>
        <r>
          <rPr>
            <b/>
            <sz val="9"/>
            <rFont val="細明體"/>
            <family val="3"/>
          </rPr>
          <t>H16至H25加總非3,935,439</t>
        </r>
        <r>
          <rPr>
            <sz val="9"/>
            <rFont val="Tahoma"/>
            <family val="2"/>
          </rPr>
          <t xml:space="preserve">
</t>
        </r>
      </text>
    </comment>
    <comment ref="I32" authorId="0">
      <text>
        <r>
          <rPr>
            <sz val="9"/>
            <rFont val="細明體"/>
            <family val="3"/>
          </rPr>
          <t>本計畫支出已超過原預算額度，是否有勻之情形，應於備註欄說明被勻支計畫及金額</t>
        </r>
      </text>
    </comment>
    <comment ref="I45" authorId="0">
      <text>
        <r>
          <rPr>
            <sz val="9"/>
            <rFont val="細明體"/>
            <family val="3"/>
          </rPr>
          <t>本計畫支出已超過原預算額度，是否有勻之情形，應於備註欄說明被勻支計畫及金額
另本項備註…怪怪的，與執行率不合</t>
        </r>
      </text>
    </comment>
    <comment ref="I46" authorId="0">
      <text>
        <r>
          <rPr>
            <sz val="9"/>
            <rFont val="細明體"/>
            <family val="3"/>
          </rPr>
          <t>應說明執行率</t>
        </r>
        <r>
          <rPr>
            <sz val="9"/>
            <rFont val="Tahoma"/>
            <family val="2"/>
          </rPr>
          <t>0</t>
        </r>
        <r>
          <rPr>
            <sz val="9"/>
            <rFont val="細明體"/>
            <family val="3"/>
          </rPr>
          <t>％之原因</t>
        </r>
      </text>
    </comment>
    <comment ref="I63" authorId="0">
      <text>
        <r>
          <rPr>
            <sz val="9"/>
            <rFont val="細明體"/>
            <family val="3"/>
          </rPr>
          <t>本計畫支出已超過原預算額度，是否有勻之情形，應於備註欄說明被勻支計畫及金額</t>
        </r>
      </text>
    </comment>
    <comment ref="I64" authorId="0">
      <text>
        <r>
          <rPr>
            <sz val="9"/>
            <rFont val="細明體"/>
            <family val="3"/>
          </rPr>
          <t>應多作說明執行率</t>
        </r>
        <r>
          <rPr>
            <sz val="9"/>
            <rFont val="Tahoma"/>
            <family val="2"/>
          </rPr>
          <t>0</t>
        </r>
        <r>
          <rPr>
            <sz val="9"/>
            <rFont val="細明體"/>
            <family val="3"/>
          </rPr>
          <t>％之原因</t>
        </r>
      </text>
    </comment>
    <comment ref="F70" authorId="0">
      <text>
        <r>
          <rPr>
            <sz val="9"/>
            <rFont val="細明體"/>
            <family val="3"/>
          </rPr>
          <t>本欄加總漏加F54，若加F54應為9,420,229</t>
        </r>
      </text>
    </comment>
    <comment ref="H70" authorId="0">
      <text>
        <r>
          <rPr>
            <sz val="9"/>
            <rFont val="細明體"/>
            <family val="3"/>
          </rPr>
          <t>本欄數字加總應為</t>
        </r>
        <r>
          <rPr>
            <sz val="9"/>
            <rFont val="Tahoma"/>
            <family val="2"/>
          </rPr>
          <t>19,340,407</t>
        </r>
      </text>
    </comment>
    <comment ref="F79" authorId="0">
      <text>
        <r>
          <rPr>
            <sz val="9"/>
            <rFont val="細明體"/>
            <family val="3"/>
          </rPr>
          <t>本欄加總漏加</t>
        </r>
        <r>
          <rPr>
            <sz val="9"/>
            <rFont val="Tahoma"/>
            <family val="2"/>
          </rPr>
          <t>F78</t>
        </r>
        <r>
          <rPr>
            <sz val="9"/>
            <rFont val="細明體"/>
            <family val="3"/>
          </rPr>
          <t>，若加</t>
        </r>
        <r>
          <rPr>
            <sz val="9"/>
            <rFont val="Tahoma"/>
            <family val="2"/>
          </rPr>
          <t>F78</t>
        </r>
        <r>
          <rPr>
            <sz val="9"/>
            <rFont val="細明體"/>
            <family val="3"/>
          </rPr>
          <t>應為</t>
        </r>
        <r>
          <rPr>
            <sz val="9"/>
            <rFont val="Tahoma"/>
            <family val="2"/>
          </rPr>
          <t>10,476,152</t>
        </r>
      </text>
    </comment>
    <comment ref="H79" authorId="0">
      <text>
        <r>
          <rPr>
            <sz val="9"/>
            <rFont val="細明體"/>
            <family val="3"/>
          </rPr>
          <t>本欄數字因F79錯誤跟著錯</t>
        </r>
      </text>
    </comment>
    <comment ref="F80" authorId="0">
      <text>
        <r>
          <rPr>
            <sz val="9"/>
            <rFont val="細明體"/>
            <family val="3"/>
          </rPr>
          <t>因上面欄位錯誤，跟著錯</t>
        </r>
      </text>
    </comment>
    <comment ref="H80" authorId="0">
      <text>
        <r>
          <rPr>
            <b/>
            <sz val="9"/>
            <rFont val="細明體"/>
            <family val="3"/>
          </rPr>
          <t>因上面欄位錯誤，跟著錯</t>
        </r>
        <r>
          <rPr>
            <sz val="9"/>
            <rFont val="Tahoma"/>
            <family val="2"/>
          </rPr>
          <t xml:space="preserve">
</t>
        </r>
      </text>
    </comment>
    <comment ref="H83" authorId="0">
      <text>
        <r>
          <rPr>
            <sz val="9"/>
            <rFont val="細明體"/>
            <family val="3"/>
          </rPr>
          <t>這欄會跟上面</t>
        </r>
        <r>
          <rPr>
            <sz val="9"/>
            <rFont val="Tahoma"/>
            <family val="2"/>
          </rPr>
          <t>a,b,c</t>
        </r>
        <r>
          <rPr>
            <sz val="9"/>
            <rFont val="細明體"/>
            <family val="3"/>
          </rPr>
          <t>數字改變而變，我已設好公式會直接變動</t>
        </r>
      </text>
    </comment>
    <comment ref="A86" authorId="0">
      <text>
        <r>
          <rPr>
            <sz val="9"/>
            <rFont val="細明體"/>
            <family val="3"/>
          </rPr>
          <t>這個我沒法幫你啦</t>
        </r>
        <r>
          <rPr>
            <sz val="9"/>
            <rFont val="Tahoma"/>
            <family val="2"/>
          </rPr>
          <t xml:space="preserve">~
</t>
        </r>
        <r>
          <rPr>
            <sz val="9"/>
            <rFont val="細明體"/>
            <family val="3"/>
          </rPr>
          <t>只能請你自己估囉</t>
        </r>
      </text>
    </comment>
  </commentList>
</comments>
</file>

<file path=xl/comments4.xml><?xml version="1.0" encoding="utf-8"?>
<comments xmlns="http://schemas.openxmlformats.org/spreadsheetml/2006/main">
  <authors>
    <author>國庫署財務規劃組公益彩券科陳思羽</author>
  </authors>
  <commentList>
    <comment ref="N8" authorId="0">
      <text>
        <r>
          <rPr>
            <sz val="9"/>
            <rFont val="細明體"/>
            <family val="3"/>
          </rPr>
          <t>本欄加總漏加</t>
        </r>
        <r>
          <rPr>
            <sz val="9"/>
            <rFont val="Tahoma"/>
            <family val="2"/>
          </rPr>
          <t>F78</t>
        </r>
        <r>
          <rPr>
            <sz val="9"/>
            <rFont val="細明體"/>
            <family val="3"/>
          </rPr>
          <t>，若加</t>
        </r>
        <r>
          <rPr>
            <sz val="9"/>
            <rFont val="Tahoma"/>
            <family val="2"/>
          </rPr>
          <t>F78</t>
        </r>
        <r>
          <rPr>
            <sz val="9"/>
            <rFont val="細明體"/>
            <family val="3"/>
          </rPr>
          <t>應為</t>
        </r>
        <r>
          <rPr>
            <sz val="9"/>
            <rFont val="Tahoma"/>
            <family val="2"/>
          </rPr>
          <t>10,476,152</t>
        </r>
      </text>
    </comment>
  </commentList>
</comments>
</file>

<file path=xl/sharedStrings.xml><?xml version="1.0" encoding="utf-8"?>
<sst xmlns="http://schemas.openxmlformats.org/spreadsheetml/2006/main" count="300" uniqueCount="190">
  <si>
    <t>三、以前年度剩餘款處理情形：</t>
  </si>
  <si>
    <t>五、本年度公益彩券盈餘分配預算編列情形：</t>
  </si>
  <si>
    <t>六、公益彩券盈餘分配之執行數：</t>
  </si>
  <si>
    <t>單位：新台幣元</t>
  </si>
  <si>
    <t>福利類別及項目</t>
  </si>
  <si>
    <t>業務單位</t>
  </si>
  <si>
    <t>主管簽章：</t>
  </si>
  <si>
    <t>會計單位</t>
  </si>
  <si>
    <t>機關主管</t>
  </si>
  <si>
    <t>本年度預算數</t>
  </si>
  <si>
    <r>
      <t>簽</t>
    </r>
    <r>
      <rPr>
        <sz val="12"/>
        <rFont val="Times New Roman"/>
        <family val="1"/>
      </rPr>
      <t xml:space="preserve">    </t>
    </r>
    <r>
      <rPr>
        <sz val="12"/>
        <rFont val="標楷體"/>
        <family val="4"/>
      </rPr>
      <t>章：</t>
    </r>
  </si>
  <si>
    <t>小計</t>
  </si>
  <si>
    <t>小計</t>
  </si>
  <si>
    <t>小計</t>
  </si>
  <si>
    <t xml:space="preserve"> </t>
  </si>
  <si>
    <t>（二）婦女福利</t>
  </si>
  <si>
    <t>（三）老人福利</t>
  </si>
  <si>
    <t>（四）身心障礙者福利</t>
  </si>
  <si>
    <t>（五）社會救助</t>
  </si>
  <si>
    <t>填表說明：「福利類別及項目」，得視當季實際執行情形酌予增減或修正。</t>
  </si>
  <si>
    <t>備註：簽章欄得由各該直轄巿、縣巿政府視業務劃分，自行調整。</t>
  </si>
  <si>
    <t xml:space="preserve">八、公益彩券盈餘預算經費動支及核銷預估情形： （第4季報表本欄免填）                                  </t>
  </si>
  <si>
    <t>（一）兒少福利</t>
  </si>
  <si>
    <t>1.委託辦理婦女各項研習、休閒育樂及親職教育等福利服務業務</t>
  </si>
  <si>
    <t>3.各項婦女活動、研習及宣導</t>
  </si>
  <si>
    <t>4.補助不幸婦女個案緊急安置醫療處遇等相關費用</t>
  </si>
  <si>
    <t>6.補助社會福利團體辦理婦女福利服務</t>
  </si>
  <si>
    <t>2.委託辦理婦女福利服務中心業務</t>
  </si>
  <si>
    <t>5.辦理三節（婦女節、母親節及父親節）表揚活動</t>
  </si>
  <si>
    <t>7.其他</t>
  </si>
  <si>
    <t>第1季執行數</t>
  </si>
  <si>
    <r>
      <t>一、本年度公益彩券盈餘分配管理方式：</t>
    </r>
    <r>
      <rPr>
        <sz val="14"/>
        <color indexed="8"/>
        <rFont val="新細明體"/>
        <family val="1"/>
      </rPr>
      <t>█</t>
    </r>
    <r>
      <rPr>
        <sz val="14"/>
        <color indexed="8"/>
        <rFont val="標楷體"/>
        <family val="4"/>
      </rPr>
      <t>基金管理□收支並列□其他：</t>
    </r>
    <r>
      <rPr>
        <u val="single"/>
        <sz val="14"/>
        <color indexed="8"/>
        <rFont val="標楷體"/>
        <family val="4"/>
      </rPr>
      <t xml:space="preserve">        </t>
    </r>
    <r>
      <rPr>
        <sz val="14"/>
        <color indexed="8"/>
        <rFont val="標楷體"/>
        <family val="4"/>
      </rPr>
      <t>。</t>
    </r>
  </si>
  <si>
    <t>1.辦理本縣縣民遭受意外傷害濟助</t>
  </si>
  <si>
    <t>2.辦理本縣縣民非意外致死亡身心障礙濟助</t>
  </si>
  <si>
    <t>3.弱勢家庭新生代希望工程—暑期工讀導航計畫</t>
  </si>
  <si>
    <t>4.補助低收入戶裝設有限電視</t>
  </si>
  <si>
    <t>5.補助本縣弱勢族群交通費</t>
  </si>
  <si>
    <t>6.補助低收入戶就學子女家戶購置電腦</t>
  </si>
  <si>
    <t>7.補助低收入戶及弱勢家庭就學子女國中小課後輔導、補習才藝課程經費</t>
  </si>
  <si>
    <t>1.委託辦理身心障礙者輔具資源中心</t>
  </si>
  <si>
    <t>2.委託辦理身心障礙者臨時及短期照顧服務</t>
  </si>
  <si>
    <t>3.委託辦理身心障礙福利服務中心</t>
  </si>
  <si>
    <t>4.委託辦理身心障礙福利專業人員訓練</t>
  </si>
  <si>
    <t>5.辦理身心障礙者居家服務、個人助理、手語翻譯員相關服務費</t>
  </si>
  <si>
    <t>6.身心障礙者紙尿褲費用</t>
  </si>
  <si>
    <t>7.精神病患膳食費補助</t>
  </si>
  <si>
    <t>8.身心障礙家屬赴台探視交通費補助</t>
  </si>
  <si>
    <t>9.身心障礙者搭乘捷運補助</t>
  </si>
  <si>
    <t>10.身心障礙者送餐服務</t>
  </si>
  <si>
    <t>11.身心障礙者購屋貸款利息補助、停車位貸款利息補貼或承租停車位補助</t>
  </si>
  <si>
    <t>1.委託辦理長青學苑</t>
  </si>
  <si>
    <t>2.居家服務員赴台觀摩及專業訓練</t>
  </si>
  <si>
    <t>3.日間照顧服務</t>
  </si>
  <si>
    <t>4.老人救援連線系統</t>
  </si>
  <si>
    <t>6.獨居及失能老人送餐服務</t>
  </si>
  <si>
    <t>7.失能老人輔具購買租借及居家無障礙環境、住宅改善</t>
  </si>
  <si>
    <t>8.老人假牙補助</t>
  </si>
  <si>
    <t>9.老人搭乘捷運補助</t>
  </si>
  <si>
    <t>10.愛心手鍊補助</t>
  </si>
  <si>
    <t>5.老人照服員服務費、勞健保及離退金</t>
  </si>
  <si>
    <t>1.辦理兒少福利相關業務宣導</t>
  </si>
  <si>
    <t>2.委託辦理兒少各項研習、休閒娛樂活動及法令宣導</t>
  </si>
  <si>
    <t>3.金門縣兒童及少年福利服務中心</t>
  </si>
  <si>
    <t>4.委託辦理早期療育中心相關業務</t>
  </si>
  <si>
    <t>5.委託辦理早期療育日托服務</t>
  </si>
  <si>
    <t>6.安置兒童及少年自立生活方案</t>
  </si>
  <si>
    <t>7.高風險家庭暨兒少保護個案家務指導員到宅服務計畫</t>
  </si>
  <si>
    <t>8.補助早期療育交通費、醫療費用及兒少福利相關補助</t>
  </si>
  <si>
    <t>本年度1月起至本季截止累計執行數</t>
  </si>
  <si>
    <t>第2季執行數</t>
  </si>
  <si>
    <t>第3季執行數</t>
  </si>
  <si>
    <t>第4季執行數</t>
  </si>
  <si>
    <t>執行率（%）</t>
  </si>
  <si>
    <r>
      <t>（一）歲入預算原編</t>
    </r>
    <r>
      <rPr>
        <u val="single"/>
        <sz val="14"/>
        <color indexed="8"/>
        <rFont val="Times New Roman"/>
        <family val="1"/>
      </rPr>
      <t xml:space="preserve">  </t>
    </r>
    <r>
      <rPr>
        <u val="single"/>
        <sz val="14"/>
        <color indexed="8"/>
        <rFont val="Times New Roman"/>
        <family val="1"/>
      </rPr>
      <t>93,073,000</t>
    </r>
    <r>
      <rPr>
        <u val="single"/>
        <sz val="14"/>
        <color indexed="8"/>
        <rFont val="Times New Roman"/>
        <family val="1"/>
      </rPr>
      <t xml:space="preserve">   </t>
    </r>
    <r>
      <rPr>
        <sz val="14"/>
        <color indexed="8"/>
        <rFont val="標楷體"/>
        <family val="4"/>
      </rPr>
      <t>元，追加減</t>
    </r>
    <r>
      <rPr>
        <u val="single"/>
        <sz val="14"/>
        <color indexed="8"/>
        <rFont val="Times New Roman"/>
        <family val="1"/>
      </rPr>
      <t xml:space="preserve">     0       </t>
    </r>
    <r>
      <rPr>
        <sz val="14"/>
        <color indexed="8"/>
        <rFont val="標楷體"/>
        <family val="4"/>
      </rPr>
      <t>元，合計</t>
    </r>
    <r>
      <rPr>
        <u val="single"/>
        <sz val="14"/>
        <color indexed="8"/>
        <rFont val="Times New Roman"/>
        <family val="1"/>
      </rPr>
      <t xml:space="preserve">    </t>
    </r>
    <r>
      <rPr>
        <u val="single"/>
        <sz val="14"/>
        <color indexed="8"/>
        <rFont val="Times New Roman"/>
        <family val="1"/>
      </rPr>
      <t>93,073,000</t>
    </r>
    <r>
      <rPr>
        <u val="single"/>
        <sz val="14"/>
        <color indexed="8"/>
        <rFont val="Times New Roman"/>
        <family val="1"/>
      </rPr>
      <t xml:space="preserve">      </t>
    </r>
    <r>
      <rPr>
        <sz val="14"/>
        <color indexed="8"/>
        <rFont val="標楷體"/>
        <family val="4"/>
      </rPr>
      <t>元。</t>
    </r>
  </si>
  <si>
    <r>
      <t>（二）歲出預算原編</t>
    </r>
    <r>
      <rPr>
        <u val="single"/>
        <sz val="14"/>
        <color indexed="8"/>
        <rFont val="Times New Roman"/>
        <family val="1"/>
      </rPr>
      <t xml:space="preserve">   1</t>
    </r>
    <r>
      <rPr>
        <u val="single"/>
        <sz val="14"/>
        <color indexed="8"/>
        <rFont val="Times New Roman"/>
        <family val="1"/>
      </rPr>
      <t>35</t>
    </r>
    <r>
      <rPr>
        <u val="single"/>
        <sz val="14"/>
        <color indexed="8"/>
        <rFont val="Times New Roman"/>
        <family val="1"/>
      </rPr>
      <t>,</t>
    </r>
    <r>
      <rPr>
        <u val="single"/>
        <sz val="14"/>
        <color indexed="8"/>
        <rFont val="Times New Roman"/>
        <family val="1"/>
      </rPr>
      <t>419</t>
    </r>
    <r>
      <rPr>
        <u val="single"/>
        <sz val="14"/>
        <color indexed="8"/>
        <rFont val="Times New Roman"/>
        <family val="1"/>
      </rPr>
      <t xml:space="preserve">,000   </t>
    </r>
    <r>
      <rPr>
        <sz val="14"/>
        <color indexed="8"/>
        <rFont val="標楷體"/>
        <family val="4"/>
      </rPr>
      <t>元，追加減</t>
    </r>
    <r>
      <rPr>
        <u val="single"/>
        <sz val="14"/>
        <color indexed="8"/>
        <rFont val="Times New Roman"/>
        <family val="1"/>
      </rPr>
      <t xml:space="preserve">    </t>
    </r>
    <r>
      <rPr>
        <u val="single"/>
        <sz val="14"/>
        <color indexed="8"/>
        <rFont val="Times New Roman"/>
        <family val="1"/>
      </rPr>
      <t xml:space="preserve">  </t>
    </r>
    <r>
      <rPr>
        <u val="single"/>
        <sz val="14"/>
        <color indexed="8"/>
        <rFont val="Times New Roman"/>
        <family val="1"/>
      </rPr>
      <t xml:space="preserve">       </t>
    </r>
    <r>
      <rPr>
        <sz val="14"/>
        <color indexed="8"/>
        <rFont val="標楷體"/>
        <family val="4"/>
      </rPr>
      <t>元，合計</t>
    </r>
    <r>
      <rPr>
        <u val="single"/>
        <sz val="14"/>
        <color indexed="8"/>
        <rFont val="Times New Roman"/>
        <family val="1"/>
      </rPr>
      <t xml:space="preserve">    </t>
    </r>
    <r>
      <rPr>
        <u val="single"/>
        <sz val="14"/>
        <color indexed="8"/>
        <rFont val="Times New Roman"/>
        <family val="1"/>
      </rPr>
      <t>135</t>
    </r>
    <r>
      <rPr>
        <u val="single"/>
        <sz val="14"/>
        <color indexed="8"/>
        <rFont val="Times New Roman"/>
        <family val="1"/>
      </rPr>
      <t>,</t>
    </r>
    <r>
      <rPr>
        <u val="single"/>
        <sz val="14"/>
        <color indexed="8"/>
        <rFont val="Times New Roman"/>
        <family val="1"/>
      </rPr>
      <t>419</t>
    </r>
    <r>
      <rPr>
        <u val="single"/>
        <sz val="14"/>
        <color indexed="8"/>
        <rFont val="Times New Roman"/>
        <family val="1"/>
      </rPr>
      <t xml:space="preserve">,000       </t>
    </r>
    <r>
      <rPr>
        <sz val="14"/>
        <color indexed="8"/>
        <rFont val="標楷體"/>
        <family val="4"/>
      </rPr>
      <t>元。</t>
    </r>
  </si>
  <si>
    <r>
      <t>（二）處理情形：</t>
    </r>
    <r>
      <rPr>
        <u val="single"/>
        <sz val="14"/>
        <color indexed="8"/>
        <rFont val="標楷體"/>
        <family val="4"/>
      </rPr>
      <t>納入104年度運用。</t>
    </r>
    <r>
      <rPr>
        <u val="single"/>
        <sz val="14"/>
        <color indexed="8"/>
        <rFont val="Times New Roman"/>
        <family val="1"/>
      </rPr>
      <t xml:space="preserve"> </t>
    </r>
  </si>
  <si>
    <t>12.補助身心障礙者復康巴士營運費用</t>
  </si>
  <si>
    <t>13.補助重度以上中低收入身心障礙者裝設有限電視</t>
  </si>
  <si>
    <t>14.補助身心障礙福利機構水電費及設備維護費、教養服務費</t>
  </si>
  <si>
    <t>15.補助身心障礙機構團體設施設備及相關訓練研習及活動</t>
  </si>
  <si>
    <t>16.其他</t>
  </si>
  <si>
    <t>11.補助社區附設老人俱樂部有線電視收視費</t>
  </si>
  <si>
    <t>12.補助社區關懷據點業務費</t>
  </si>
  <si>
    <t>13.補助社會團體、社區辦老人休閒、研習、保健座談、老人團體方案活動</t>
  </si>
  <si>
    <t>14.老人福利機構重大設施設備維護補助</t>
  </si>
  <si>
    <t>15.其他</t>
  </si>
  <si>
    <t>10.其他</t>
  </si>
  <si>
    <r>
      <t xml:space="preserve">           </t>
    </r>
    <r>
      <rPr>
        <b/>
        <u val="single"/>
        <sz val="16"/>
        <color indexed="8"/>
        <rFont val="標楷體"/>
        <family val="4"/>
      </rPr>
      <t xml:space="preserve">金門縣政府   </t>
    </r>
  </si>
  <si>
    <r>
      <t>9.</t>
    </r>
    <r>
      <rPr>
        <sz val="10"/>
        <color indexed="8"/>
        <rFont val="標楷體"/>
        <family val="4"/>
      </rPr>
      <t>補助辦理兒少福利服務計畫方案及兒少福利機構設施設備及活動等相關費用</t>
    </r>
  </si>
  <si>
    <r>
      <t>合</t>
    </r>
    <r>
      <rPr>
        <b/>
        <sz val="12"/>
        <color indexed="8"/>
        <rFont val="Times New Roman"/>
        <family val="1"/>
      </rPr>
      <t xml:space="preserve">        </t>
    </r>
    <r>
      <rPr>
        <b/>
        <sz val="12"/>
        <color indexed="8"/>
        <rFont val="標楷體"/>
        <family val="4"/>
      </rPr>
      <t>計</t>
    </r>
  </si>
  <si>
    <r>
      <t>七、本年度</t>
    </r>
    <r>
      <rPr>
        <sz val="14"/>
        <color indexed="8"/>
        <rFont val="Times New Roman"/>
        <family val="1"/>
      </rPr>
      <t>1</t>
    </r>
    <r>
      <rPr>
        <sz val="14"/>
        <color indexed="8"/>
        <rFont val="標楷體"/>
        <family val="4"/>
      </rPr>
      <t>月起至本季截止公益彩券盈餘分配剩餘情形：</t>
    </r>
  </si>
  <si>
    <t>公益彩券盈餘分配辦理社會福利及慈善事業情形季報表</t>
  </si>
  <si>
    <t>備註</t>
  </si>
  <si>
    <r>
      <t>二、本年度第</t>
    </r>
    <r>
      <rPr>
        <sz val="14"/>
        <color indexed="8"/>
        <rFont val="Times New Roman"/>
        <family val="1"/>
      </rPr>
      <t>2</t>
    </r>
    <r>
      <rPr>
        <sz val="14"/>
        <color indexed="8"/>
        <rFont val="標楷體"/>
        <family val="4"/>
      </rPr>
      <t>季，彩券盈餘分配數為</t>
    </r>
    <r>
      <rPr>
        <sz val="14"/>
        <color indexed="8"/>
        <rFont val="Times New Roman"/>
        <family val="1"/>
      </rPr>
      <t>30,738,279</t>
    </r>
    <r>
      <rPr>
        <u val="single"/>
        <sz val="14"/>
        <color indexed="8"/>
        <rFont val="Times New Roman"/>
        <family val="1"/>
      </rPr>
      <t xml:space="preserve"> </t>
    </r>
    <r>
      <rPr>
        <u val="single"/>
        <sz val="14"/>
        <color indexed="8"/>
        <rFont val="標楷體"/>
        <family val="4"/>
      </rPr>
      <t>元</t>
    </r>
    <r>
      <rPr>
        <sz val="14"/>
        <color indexed="8"/>
        <rFont val="標楷體"/>
        <family val="4"/>
      </rPr>
      <t>。</t>
    </r>
  </si>
  <si>
    <r>
      <t>（二）尚未執行之原因：</t>
    </r>
    <r>
      <rPr>
        <u val="single"/>
        <sz val="14"/>
        <color indexed="8"/>
        <rFont val="標楷體"/>
        <family val="4"/>
      </rPr>
      <t>各項福利計畫之補助、活動等均陸續開辦中，惟係於活動結束後檢據核銷，故尚未辦理撥款；又本府委託民間團體辦理兒少、福女、身障福利服務中心、早療服務中心及身障輔具中心第二季委託服務費尚未辦理結報核銷，以致影響執行率。</t>
    </r>
  </si>
  <si>
    <r>
      <t xml:space="preserve">（一）本年度1月起至本季截止，已發包或已簽約經費 17,100,000 元，預計於次季執行經費 </t>
    </r>
    <r>
      <rPr>
        <u val="single"/>
        <sz val="13"/>
        <color indexed="8"/>
        <rFont val="標楷體"/>
        <family val="4"/>
      </rPr>
      <t xml:space="preserve">  4,275,000 </t>
    </r>
    <r>
      <rPr>
        <sz val="13"/>
        <color indexed="8"/>
        <rFont val="標楷體"/>
        <family val="4"/>
      </rPr>
      <t xml:space="preserve"> 元。</t>
    </r>
  </si>
  <si>
    <t>承辦人員簽章：張至文</t>
  </si>
  <si>
    <r>
      <t>填表日期：104年</t>
    </r>
    <r>
      <rPr>
        <sz val="12"/>
        <color indexed="8"/>
        <rFont val="標楷體"/>
        <family val="4"/>
      </rPr>
      <t>7</t>
    </r>
    <r>
      <rPr>
        <sz val="12"/>
        <color indexed="8"/>
        <rFont val="標楷體"/>
        <family val="4"/>
      </rPr>
      <t>月13日</t>
    </r>
  </si>
  <si>
    <r>
      <t>聯絡電話：082-318823#625</t>
    </r>
    <r>
      <rPr>
        <sz val="12"/>
        <color indexed="8"/>
        <rFont val="標楷體"/>
        <family val="4"/>
      </rPr>
      <t>51</t>
    </r>
  </si>
  <si>
    <t>委辦性質業務減少</t>
  </si>
  <si>
    <t>自立個案數不高</t>
  </si>
  <si>
    <t>申請個案數較少</t>
  </si>
  <si>
    <t>相關補助案件減少</t>
  </si>
  <si>
    <t>各項兒少活動未單獨辦理故經費支出滅少</t>
  </si>
  <si>
    <t>各項婦女活動未單獨辦理故經費支出滅少</t>
  </si>
  <si>
    <t>未有個案提出申請</t>
  </si>
  <si>
    <t>申請補助單位尚未辦理核銷,已稽催</t>
  </si>
  <si>
    <t>申請數未如預期</t>
  </si>
  <si>
    <t>訂於11月中旬完成</t>
  </si>
  <si>
    <r>
      <t>中華民國104年</t>
    </r>
    <r>
      <rPr>
        <b/>
        <sz val="14"/>
        <color indexed="10"/>
        <rFont val="標楷體"/>
        <family val="4"/>
      </rPr>
      <t>7</t>
    </r>
    <r>
      <rPr>
        <b/>
        <sz val="14"/>
        <color indexed="8"/>
        <rFont val="標楷體"/>
        <family val="4"/>
      </rPr>
      <t>月份至</t>
    </r>
    <r>
      <rPr>
        <b/>
        <sz val="14"/>
        <color indexed="10"/>
        <rFont val="標楷體"/>
        <family val="4"/>
      </rPr>
      <t>9</t>
    </r>
    <r>
      <rPr>
        <b/>
        <sz val="14"/>
        <color indexed="8"/>
        <rFont val="標楷體"/>
        <family val="4"/>
      </rPr>
      <t>月份（104年度第</t>
    </r>
    <r>
      <rPr>
        <b/>
        <sz val="14"/>
        <color indexed="10"/>
        <rFont val="標楷體"/>
        <family val="4"/>
      </rPr>
      <t>3</t>
    </r>
    <r>
      <rPr>
        <b/>
        <sz val="14"/>
        <color indexed="8"/>
        <rFont val="標楷體"/>
        <family val="4"/>
      </rPr>
      <t>季）</t>
    </r>
  </si>
  <si>
    <r>
      <t>（一）本年度</t>
    </r>
    <r>
      <rPr>
        <sz val="14"/>
        <color indexed="8"/>
        <rFont val="Times New Roman"/>
        <family val="1"/>
      </rPr>
      <t>1</t>
    </r>
    <r>
      <rPr>
        <sz val="14"/>
        <color indexed="8"/>
        <rFont val="標楷體"/>
        <family val="4"/>
      </rPr>
      <t>月起至本季截止，累計公益彩券盈餘分配待運用數</t>
    </r>
    <r>
      <rPr>
        <sz val="14"/>
        <color indexed="8"/>
        <rFont val="Times New Roman"/>
        <family val="1"/>
      </rPr>
      <t>(d)=(a)+(b)-(c</t>
    </r>
    <r>
      <rPr>
        <sz val="14"/>
        <color indexed="8"/>
        <rFont val="標楷體"/>
        <family val="4"/>
      </rPr>
      <t>）</t>
    </r>
  </si>
  <si>
    <t>元。</t>
  </si>
  <si>
    <t>元。</t>
  </si>
  <si>
    <r>
      <t>（一）截至去年度</t>
    </r>
    <r>
      <rPr>
        <sz val="14"/>
        <color indexed="8"/>
        <rFont val="Times New Roman"/>
        <family val="1"/>
      </rPr>
      <t>12</t>
    </r>
    <r>
      <rPr>
        <sz val="14"/>
        <color indexed="8"/>
        <rFont val="標楷體"/>
        <family val="4"/>
      </rPr>
      <t>月底止，公益彩券盈餘分配待運用數為</t>
    </r>
    <r>
      <rPr>
        <b/>
        <sz val="14"/>
        <color indexed="8"/>
        <rFont val="Times New Roman"/>
        <family val="1"/>
      </rPr>
      <t>(a)</t>
    </r>
  </si>
  <si>
    <r>
      <t>四、本年度</t>
    </r>
    <r>
      <rPr>
        <sz val="14"/>
        <color indexed="8"/>
        <rFont val="Times New Roman"/>
        <family val="1"/>
      </rPr>
      <t>1</t>
    </r>
    <r>
      <rPr>
        <sz val="14"/>
        <color indexed="8"/>
        <rFont val="標楷體"/>
        <family val="4"/>
      </rPr>
      <t>月起至本季截止，累計公益彩券盈餘分配數為</t>
    </r>
    <r>
      <rPr>
        <b/>
        <sz val="14"/>
        <color indexed="8"/>
        <rFont val="Times New Roman"/>
        <family val="1"/>
      </rPr>
      <t>(b)</t>
    </r>
    <r>
      <rPr>
        <b/>
        <u val="single"/>
        <sz val="14"/>
        <color indexed="8"/>
        <rFont val="Times New Roman"/>
        <family val="1"/>
      </rPr>
      <t xml:space="preserve"> </t>
    </r>
  </si>
  <si>
    <r>
      <t>（二）預計於次季核銷經費</t>
    </r>
    <r>
      <rPr>
        <u val="single"/>
        <sz val="14"/>
        <color indexed="8"/>
        <rFont val="標楷體"/>
        <family val="4"/>
      </rPr>
      <t xml:space="preserve">  4,275,000   </t>
    </r>
    <r>
      <rPr>
        <sz val="14"/>
        <color indexed="8"/>
        <rFont val="標楷體"/>
        <family val="4"/>
      </rPr>
      <t xml:space="preserve">元，預估累計至次季止執行率 </t>
    </r>
    <r>
      <rPr>
        <sz val="14"/>
        <color indexed="8"/>
        <rFont val="標楷體"/>
        <family val="4"/>
      </rPr>
      <t>75</t>
    </r>
    <r>
      <rPr>
        <u val="single"/>
        <sz val="14"/>
        <color indexed="8"/>
        <rFont val="標楷體"/>
        <family val="4"/>
      </rPr>
      <t xml:space="preserve"> </t>
    </r>
    <r>
      <rPr>
        <sz val="14"/>
        <color indexed="8"/>
        <rFont val="標楷體"/>
        <family val="4"/>
      </rPr>
      <t>%。</t>
    </r>
  </si>
  <si>
    <t>日托中心已停止辦理,勻支於婦女福利計畫</t>
  </si>
  <si>
    <t>本計畫支出超過原預算,勻支於兒少福利計畫</t>
  </si>
  <si>
    <t>申請補助個案尚未辦理核銷,將於104年12月31日完成核銷</t>
  </si>
  <si>
    <t>尚未辦理核銷,將於104年12月31日完成核銷</t>
  </si>
  <si>
    <t>申請補助單位尚未辦理核銷,已稽催,將於104年12月31日完成核銷</t>
  </si>
  <si>
    <t>申請人尚未辦理核銷,將於104年12月31日完成核銷</t>
  </si>
  <si>
    <t>補助團體經費尚未辦理核銷,將於104年12月31日完成核銷</t>
  </si>
  <si>
    <t>委託活動尚未辦理核銷,將於104年12月31日完成核銷</t>
  </si>
  <si>
    <t>中心委託經費第三季尚未辦理核銷,將於104年12月31日完成核銷</t>
  </si>
  <si>
    <t>部分活動尚未核銷,將於104年12月31日完成核銷</t>
  </si>
  <si>
    <t>第三季經費尚未核銷,將於104年12月31日完成核銷</t>
  </si>
  <si>
    <t>相關方案執行未辦理核銷,將於104年12月31日完成核銷</t>
  </si>
  <si>
    <t>預算已匡列用途，未執行,將於104年12月31日完成核銷</t>
  </si>
  <si>
    <t>申請單位於104年12月31日辦理整筆預算核銷</t>
  </si>
  <si>
    <t>104年10月8日辦理勞務採購事宜,104年10月19日辦理議價,將於104年12月31日辦理核銷</t>
  </si>
  <si>
    <t>截至目前尚未有個案申請此預算補助</t>
  </si>
  <si>
    <t>預算超支將於身心障礙福利預算額度支應。</t>
  </si>
  <si>
    <t>聯絡電話：082-318823#62551</t>
  </si>
  <si>
    <t>八(二)</t>
  </si>
  <si>
    <t>H80+八 (二)數字除以c80的數字=執行率</t>
  </si>
  <si>
    <t>計算方式</t>
  </si>
  <si>
    <t>福利類別及項目</t>
  </si>
  <si>
    <t>契約價金減價為2,275,000元，另因104年2月專任治療師離職後尚未聘任到位，治療師薪資僅同意勻支至兼任治療師評估鐘點、交通費與住宿費，而影響執行率。</t>
  </si>
  <si>
    <t>現行自立個案數僅有4名，兒少安置業務費用另編列於公務預算。</t>
  </si>
  <si>
    <t>相關補助案件減少，部份經費另有公務預算支應；
早療交通費及醫療費用較多以公務預算支出。</t>
  </si>
  <si>
    <t>因相關補助案件及方案執行減少，故相關項目支出情形降低。</t>
  </si>
  <si>
    <t>日托中心已停止辦理，勻支於兒少及婦女福利計畫。</t>
  </si>
  <si>
    <t>原預估申請人數為430人，實際核銷為495人，超出預算由老人福利服務-捐助個人費項下其他計畫項下支應。</t>
  </si>
  <si>
    <t>原預估服務人數為100人，手鍊發放完畢後另行採購，惟104年度申請人未達預期，再扣除因死亡及戶籍遷出之個案，本年度服務人數為74人。</t>
  </si>
  <si>
    <t>實際核銷共計304人，超出預算由身心障礙者福利服務-捐助個人項下其他計畫支應。</t>
  </si>
  <si>
    <t>104年度申請人數為11人，共服務3658次，超出預算由身心障礙者福利服務-捐助個人項下其他計畫支應。</t>
  </si>
  <si>
    <t>截至目前尚未有個案申請此預算補助。</t>
  </si>
  <si>
    <r>
      <t xml:space="preserve">           </t>
    </r>
    <r>
      <rPr>
        <b/>
        <u val="single"/>
        <sz val="16"/>
        <rFont val="標楷體"/>
        <family val="4"/>
      </rPr>
      <t xml:space="preserve">金門縣政府   </t>
    </r>
  </si>
  <si>
    <t>中華民國104年10月份至12月份（104年度第4季）</t>
  </si>
  <si>
    <r>
      <t>一、本年度公益彩券盈餘分配管理方式：</t>
    </r>
    <r>
      <rPr>
        <sz val="14"/>
        <rFont val="新細明體"/>
        <family val="1"/>
      </rPr>
      <t>█</t>
    </r>
    <r>
      <rPr>
        <sz val="14"/>
        <rFont val="標楷體"/>
        <family val="4"/>
      </rPr>
      <t>基金管理□收支並列□其他：</t>
    </r>
    <r>
      <rPr>
        <u val="single"/>
        <sz val="14"/>
        <rFont val="標楷體"/>
        <family val="4"/>
      </rPr>
      <t xml:space="preserve">        </t>
    </r>
    <r>
      <rPr>
        <sz val="14"/>
        <rFont val="標楷體"/>
        <family val="4"/>
      </rPr>
      <t>。</t>
    </r>
  </si>
  <si>
    <r>
      <t>（一）截至去年度</t>
    </r>
    <r>
      <rPr>
        <sz val="14"/>
        <rFont val="Times New Roman"/>
        <family val="1"/>
      </rPr>
      <t>12</t>
    </r>
    <r>
      <rPr>
        <sz val="14"/>
        <rFont val="標楷體"/>
        <family val="4"/>
      </rPr>
      <t>月底止，公益彩券盈餘分配待運用數為</t>
    </r>
    <r>
      <rPr>
        <b/>
        <sz val="14"/>
        <rFont val="Times New Roman"/>
        <family val="1"/>
      </rPr>
      <t>(a)</t>
    </r>
  </si>
  <si>
    <r>
      <t>（二）處理情形：</t>
    </r>
    <r>
      <rPr>
        <u val="single"/>
        <sz val="14"/>
        <rFont val="標楷體"/>
        <family val="4"/>
      </rPr>
      <t>納入104年度運用。</t>
    </r>
    <r>
      <rPr>
        <u val="single"/>
        <sz val="14"/>
        <rFont val="Times New Roman"/>
        <family val="1"/>
      </rPr>
      <t xml:space="preserve"> </t>
    </r>
  </si>
  <si>
    <r>
      <t>四、本年度</t>
    </r>
    <r>
      <rPr>
        <sz val="14"/>
        <rFont val="Times New Roman"/>
        <family val="1"/>
      </rPr>
      <t>1</t>
    </r>
    <r>
      <rPr>
        <sz val="14"/>
        <rFont val="標楷體"/>
        <family val="4"/>
      </rPr>
      <t>月起至本季截止，累計公益彩券盈餘分配數為</t>
    </r>
    <r>
      <rPr>
        <b/>
        <sz val="14"/>
        <rFont val="Times New Roman"/>
        <family val="1"/>
      </rPr>
      <t>(b)</t>
    </r>
    <r>
      <rPr>
        <b/>
        <u val="single"/>
        <sz val="14"/>
        <rFont val="Times New Roman"/>
        <family val="1"/>
      </rPr>
      <t xml:space="preserve"> </t>
    </r>
  </si>
  <si>
    <r>
      <t>（一）歲入預算原編</t>
    </r>
    <r>
      <rPr>
        <u val="single"/>
        <sz val="14"/>
        <rFont val="Times New Roman"/>
        <family val="1"/>
      </rPr>
      <t xml:space="preserve">  93,073,000   </t>
    </r>
    <r>
      <rPr>
        <sz val="14"/>
        <rFont val="標楷體"/>
        <family val="4"/>
      </rPr>
      <t>元，追加減</t>
    </r>
    <r>
      <rPr>
        <u val="single"/>
        <sz val="14"/>
        <rFont val="Times New Roman"/>
        <family val="1"/>
      </rPr>
      <t xml:space="preserve">     0       </t>
    </r>
    <r>
      <rPr>
        <sz val="14"/>
        <rFont val="標楷體"/>
        <family val="4"/>
      </rPr>
      <t>元，合計</t>
    </r>
    <r>
      <rPr>
        <u val="single"/>
        <sz val="14"/>
        <rFont val="Times New Roman"/>
        <family val="1"/>
      </rPr>
      <t xml:space="preserve">    93,073,000      </t>
    </r>
    <r>
      <rPr>
        <sz val="14"/>
        <rFont val="標楷體"/>
        <family val="4"/>
      </rPr>
      <t>元。</t>
    </r>
  </si>
  <si>
    <r>
      <t>9.</t>
    </r>
    <r>
      <rPr>
        <sz val="10"/>
        <rFont val="標楷體"/>
        <family val="4"/>
      </rPr>
      <t>補助辦理兒少福利服務計畫方案及兒少福利機構設施設備及活動等相關費用</t>
    </r>
  </si>
  <si>
    <t>申請數未如預期，104年度申請共計7次，依據申請人安置地方按時或按天計算。</t>
  </si>
  <si>
    <t>超出預算由身心障礙者福利服務-補助私校及團體-其他計畫支應。</t>
  </si>
  <si>
    <t>原預估人數為100人，實際申請人數為32人，故申請數未如預期。</t>
  </si>
  <si>
    <r>
      <t>合</t>
    </r>
    <r>
      <rPr>
        <b/>
        <sz val="12"/>
        <rFont val="Times New Roman"/>
        <family val="1"/>
      </rPr>
      <t xml:space="preserve">        </t>
    </r>
    <r>
      <rPr>
        <b/>
        <sz val="12"/>
        <rFont val="標楷體"/>
        <family val="4"/>
      </rPr>
      <t>計</t>
    </r>
  </si>
  <si>
    <r>
      <t>七、本年度</t>
    </r>
    <r>
      <rPr>
        <sz val="14"/>
        <rFont val="Times New Roman"/>
        <family val="1"/>
      </rPr>
      <t>1</t>
    </r>
    <r>
      <rPr>
        <sz val="14"/>
        <rFont val="標楷體"/>
        <family val="4"/>
      </rPr>
      <t>月起至本季截止公益彩券盈餘分配剩餘情形：</t>
    </r>
  </si>
  <si>
    <r>
      <t>（一）本年度</t>
    </r>
    <r>
      <rPr>
        <sz val="14"/>
        <rFont val="Times New Roman"/>
        <family val="1"/>
      </rPr>
      <t>1</t>
    </r>
    <r>
      <rPr>
        <sz val="14"/>
        <rFont val="標楷體"/>
        <family val="4"/>
      </rPr>
      <t>月起至本季截止，累計公益彩券盈餘分配待運用數</t>
    </r>
    <r>
      <rPr>
        <sz val="14"/>
        <rFont val="Times New Roman"/>
        <family val="1"/>
      </rPr>
      <t>(d)=(a)+(b)-(c</t>
    </r>
    <r>
      <rPr>
        <sz val="14"/>
        <rFont val="標楷體"/>
        <family val="4"/>
      </rPr>
      <t>）</t>
    </r>
  </si>
  <si>
    <r>
      <t xml:space="preserve">（一）本年度1月起至本季截止，已發包或已簽約經費元，預計於次季執行經費 </t>
    </r>
    <r>
      <rPr>
        <u val="single"/>
        <sz val="13"/>
        <rFont val="標楷體"/>
        <family val="4"/>
      </rPr>
      <t xml:space="preserve">  </t>
    </r>
    <r>
      <rPr>
        <sz val="13"/>
        <rFont val="標楷體"/>
        <family val="4"/>
      </rPr>
      <t xml:space="preserve"> 元。</t>
    </r>
  </si>
  <si>
    <t>填表日期：105年1月14日</t>
  </si>
  <si>
    <t>原預估申請人數為150人，實際核銷人數為131人，故申請數未如預期。</t>
  </si>
  <si>
    <t>原預估24人，實際使用人數為37人，故超出原本預算，超出費用由老人福利服務費-捐助補助、分攤救濟與交流活動費項下勻支。</t>
  </si>
  <si>
    <t>104年7-11月辦理托育人員訓練共計5梯次，勻支費用從兒少福利服務計畫-外包費項下的其他計畫費用下支應。</t>
  </si>
  <si>
    <t>家務指導員服務供給量及服務個案較少，現行提供服務之家務指導員1名，服務案件為2家。</t>
  </si>
  <si>
    <t>104年度原預估辦理五場次，為結省講師及交通費用，故與本縣婦女福利服務中心結合辦理8場次，共計受益650人次，以至經費支出滅少。</t>
  </si>
  <si>
    <t>原預估2個案申請，至12月份皆未有個案提出申請。</t>
  </si>
  <si>
    <t>實際申請人數為27,663人，超出預算由身心障礙者福利服務-捐助個人項下其他計畫支應。</t>
  </si>
  <si>
    <r>
      <t>（二）預計於次季核銷經費</t>
    </r>
    <r>
      <rPr>
        <u val="single"/>
        <sz val="14"/>
        <rFont val="標楷體"/>
        <family val="4"/>
      </rPr>
      <t xml:space="preserve">  </t>
    </r>
    <r>
      <rPr>
        <sz val="14"/>
        <rFont val="標楷體"/>
        <family val="4"/>
      </rPr>
      <t xml:space="preserve">元，預估累計至次季止執行率 </t>
    </r>
    <r>
      <rPr>
        <sz val="14"/>
        <rFont val="標楷體"/>
        <family val="4"/>
      </rPr>
      <t>%。</t>
    </r>
  </si>
  <si>
    <t>（二）尚未執行之原因：</t>
  </si>
  <si>
    <t>備註(執行率未及80％之原因)</t>
  </si>
  <si>
    <t>實際申請人數為35人，原本預估80人，故申請數未如預期。</t>
  </si>
  <si>
    <t>超出預算從老人福利服務計畫-外包費項下其他計畫支應。</t>
  </si>
  <si>
    <t>機構教養費實撥新台幣2,392,530元、水電費撥694,376元、設施維護費撥付343,799元，有關設施設備維護費依契約規定本府補助額年度最高100萬元，惟實際執行34萬3,799元，另水電費部分本府與身障機構(福田家園)各支付50%，現政府提倡節能減碳政策，無論設施設備維修或水電之支出，皆請機構依實需求再報，避免能源消耗不當，另未免後續預算數及實際執行數落差過大，將於下年度重新檢討預算編列。</t>
  </si>
  <si>
    <t>本案原列預算新台幣15,000,000元，惟實際決標金額為新台幣11,345,750元整;決標金額與原預算金額差距較大(365萬4250元)，如以決標金額11,345,750元端看實際執行數91,720,002亦達8成。</t>
  </si>
  <si>
    <t>機構申請設備維護補助超出預估金額，超出金額由老人福利服務-捐助私校及團體其他項下支付。</t>
  </si>
  <si>
    <t>實際申請數27個，原預計50個單位申請，故申請數未如預期。</t>
  </si>
  <si>
    <t>因申請數均不如預期，故會在明年預算做檢討。</t>
  </si>
  <si>
    <t>原預估60人，實際使用人數為85人，原預算無法支應，故超出費用由老人福利服務費-捐助補助、分攤救濟與交流活動費項下勻支。</t>
  </si>
  <si>
    <r>
      <t>（二）歲出預算原編</t>
    </r>
    <r>
      <rPr>
        <u val="single"/>
        <sz val="14"/>
        <rFont val="Times New Roman"/>
        <family val="1"/>
      </rPr>
      <t xml:space="preserve">   135,419,000   </t>
    </r>
    <r>
      <rPr>
        <sz val="14"/>
        <rFont val="標楷體"/>
        <family val="4"/>
      </rPr>
      <t>元，追加減</t>
    </r>
    <r>
      <rPr>
        <u val="single"/>
        <sz val="14"/>
        <rFont val="Times New Roman"/>
        <family val="1"/>
      </rPr>
      <t xml:space="preserve">   0     </t>
    </r>
    <r>
      <rPr>
        <sz val="14"/>
        <rFont val="標楷體"/>
        <family val="4"/>
      </rPr>
      <t>元，合計</t>
    </r>
    <r>
      <rPr>
        <u val="single"/>
        <sz val="14"/>
        <rFont val="Times New Roman"/>
        <family val="1"/>
      </rPr>
      <t xml:space="preserve">    135,419,000       </t>
    </r>
    <r>
      <rPr>
        <sz val="14"/>
        <rFont val="標楷體"/>
        <family val="4"/>
      </rPr>
      <t>元。</t>
    </r>
  </si>
  <si>
    <r>
      <t>二、本年度第</t>
    </r>
    <r>
      <rPr>
        <sz val="14"/>
        <rFont val="Times New Roman"/>
        <family val="1"/>
      </rPr>
      <t>4</t>
    </r>
    <r>
      <rPr>
        <sz val="14"/>
        <rFont val="標楷體"/>
        <family val="4"/>
      </rPr>
      <t>季，彩券盈餘分配數為</t>
    </r>
    <r>
      <rPr>
        <u val="single"/>
        <sz val="14"/>
        <rFont val="Times New Roman"/>
        <family val="1"/>
      </rPr>
      <t xml:space="preserve">30,492,186 </t>
    </r>
    <r>
      <rPr>
        <u val="single"/>
        <sz val="14"/>
        <rFont val="標楷體"/>
        <family val="4"/>
      </rPr>
      <t>元</t>
    </r>
    <r>
      <rPr>
        <sz val="14"/>
        <rFont val="標楷體"/>
        <family val="4"/>
      </rPr>
      <t>。</t>
    </r>
  </si>
  <si>
    <t>1.預估申請人數為43人2.實際申請案件為60人，超過原預算,不足額部份由身心障礙福利-獎補助費項下調整支應。</t>
  </si>
  <si>
    <t>1.預估申請人數為15人2.實際申請案件為17人，超過原預算數,不足額部份由身心障礙福利-獎補助費項下調整支應。</t>
  </si>
  <si>
    <t>1.預估申請人數為80人2.實際申請案件為96件，超過原預算數,不足額部份由身心障礙福利-獎補助費項下調整支應。</t>
  </si>
  <si>
    <t>1.預估申請人數為25人2.實際申請案件為29件，超過原預算數,不足額部份由身心障礙福利-獎補助費項下調整支應。</t>
  </si>
  <si>
    <t>原預估53,000人次，104年度記名悠遊卡普及使用提供約150,000人次，故原預算無法支應,不足額部份由老人福利-獎補助費項下調整支應。</t>
  </si>
  <si>
    <t>為提升老人社團參予，本府積極鼓勵社區訓練各項休閒及研習活動，不足額部份由老人福利-獎補助費項下調整支應。</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</si>
</sst>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
    <numFmt numFmtId="180" formatCode="_-* #,##0.0_-;\-* #,##0.0_-;_-* &quot;-&quot;??_-;_-@_-"/>
    <numFmt numFmtId="181" formatCode="_-* #,##0_-;\-* #,##0_-;_-* &quot;-&quot;??_-;_-@_-"/>
    <numFmt numFmtId="182" formatCode="#,##0.0"/>
    <numFmt numFmtId="183" formatCode="#,##0.000"/>
    <numFmt numFmtId="184" formatCode="[$€-2]\ #,##0.00_);[Red]\([$€-2]\ #,##0.00\)"/>
    <numFmt numFmtId="185" formatCode="#,##0_ "/>
    <numFmt numFmtId="186" formatCode="#,##0;[Red]#,##0"/>
  </numFmts>
  <fonts count="89">
    <font>
      <sz val="12"/>
      <name val="新細明體"/>
      <family val="1"/>
    </font>
    <font>
      <sz val="12"/>
      <name val="Times New Roman"/>
      <family val="1"/>
    </font>
    <font>
      <sz val="14"/>
      <color indexed="8"/>
      <name val="標楷體"/>
      <family val="4"/>
    </font>
    <font>
      <sz val="14"/>
      <color indexed="8"/>
      <name val="Times New Roman"/>
      <family val="1"/>
    </font>
    <font>
      <u val="single"/>
      <sz val="14"/>
      <color indexed="8"/>
      <name val="Times New Roman"/>
      <family val="1"/>
    </font>
    <font>
      <sz val="9"/>
      <name val="新細明體"/>
      <family val="1"/>
    </font>
    <font>
      <sz val="12"/>
      <color indexed="8"/>
      <name val="標楷體"/>
      <family val="4"/>
    </font>
    <font>
      <sz val="10"/>
      <color indexed="8"/>
      <name val="標楷體"/>
      <family val="4"/>
    </font>
    <font>
      <sz val="11"/>
      <color indexed="8"/>
      <name val="標楷體"/>
      <family val="4"/>
    </font>
    <font>
      <sz val="12"/>
      <name val="標楷體"/>
      <family val="4"/>
    </font>
    <font>
      <sz val="12"/>
      <color indexed="8"/>
      <name val="新細明體"/>
      <family val="1"/>
    </font>
    <font>
      <sz val="12"/>
      <name val="細明體"/>
      <family val="3"/>
    </font>
    <font>
      <b/>
      <sz val="14"/>
      <color indexed="8"/>
      <name val="標楷體"/>
      <family val="4"/>
    </font>
    <font>
      <sz val="14"/>
      <color indexed="8"/>
      <name val="新細明體"/>
      <family val="1"/>
    </font>
    <font>
      <u val="single"/>
      <sz val="14"/>
      <color indexed="8"/>
      <name val="標楷體"/>
      <family val="4"/>
    </font>
    <font>
      <b/>
      <sz val="14"/>
      <color indexed="8"/>
      <name val="Times New Roman"/>
      <family val="1"/>
    </font>
    <font>
      <b/>
      <u val="single"/>
      <sz val="14"/>
      <color indexed="8"/>
      <name val="Times New Roman"/>
      <family val="1"/>
    </font>
    <font>
      <sz val="12"/>
      <color indexed="8"/>
      <name val="Times New Roman"/>
      <family val="1"/>
    </font>
    <font>
      <b/>
      <sz val="12"/>
      <color indexed="8"/>
      <name val="Times New Roman"/>
      <family val="1"/>
    </font>
    <font>
      <sz val="12"/>
      <color indexed="10"/>
      <name val="新細明體"/>
      <family val="1"/>
    </font>
    <font>
      <b/>
      <sz val="18"/>
      <color indexed="8"/>
      <name val="標楷體"/>
      <family val="4"/>
    </font>
    <font>
      <b/>
      <u val="single"/>
      <sz val="16"/>
      <color indexed="8"/>
      <name val="標楷體"/>
      <family val="4"/>
    </font>
    <font>
      <b/>
      <sz val="12"/>
      <color indexed="8"/>
      <name val="標楷體"/>
      <family val="4"/>
    </font>
    <font>
      <sz val="13"/>
      <color indexed="8"/>
      <name val="標楷體"/>
      <family val="4"/>
    </font>
    <font>
      <u val="single"/>
      <sz val="13"/>
      <color indexed="8"/>
      <name val="標楷體"/>
      <family val="4"/>
    </font>
    <font>
      <b/>
      <u val="single"/>
      <sz val="16"/>
      <color indexed="8"/>
      <name val="Times New Roman"/>
      <family val="1"/>
    </font>
    <font>
      <sz val="12"/>
      <color indexed="10"/>
      <name val="標楷體"/>
      <family val="4"/>
    </font>
    <font>
      <sz val="12"/>
      <color indexed="10"/>
      <name val="Times New Roman"/>
      <family val="1"/>
    </font>
    <font>
      <b/>
      <sz val="14"/>
      <color indexed="10"/>
      <name val="標楷體"/>
      <family val="4"/>
    </font>
    <font>
      <sz val="9"/>
      <name val="Tahoma"/>
      <family val="2"/>
    </font>
    <font>
      <b/>
      <sz val="9"/>
      <name val="細明體"/>
      <family val="3"/>
    </font>
    <font>
      <sz val="9"/>
      <name val="細明體"/>
      <family val="3"/>
    </font>
    <font>
      <sz val="14"/>
      <color indexed="10"/>
      <name val="Times New Roman"/>
      <family val="1"/>
    </font>
    <font>
      <b/>
      <u val="single"/>
      <sz val="16"/>
      <name val="Times New Roman"/>
      <family val="1"/>
    </font>
    <font>
      <b/>
      <u val="single"/>
      <sz val="16"/>
      <name val="標楷體"/>
      <family val="4"/>
    </font>
    <font>
      <b/>
      <sz val="18"/>
      <name val="標楷體"/>
      <family val="4"/>
    </font>
    <font>
      <b/>
      <sz val="14"/>
      <name val="標楷體"/>
      <family val="4"/>
    </font>
    <font>
      <sz val="14"/>
      <name val="標楷體"/>
      <family val="4"/>
    </font>
    <font>
      <sz val="14"/>
      <name val="新細明體"/>
      <family val="1"/>
    </font>
    <font>
      <u val="single"/>
      <sz val="14"/>
      <name val="標楷體"/>
      <family val="4"/>
    </font>
    <font>
      <sz val="14"/>
      <name val="Times New Roman"/>
      <family val="1"/>
    </font>
    <font>
      <u val="single"/>
      <sz val="14"/>
      <name val="Times New Roman"/>
      <family val="1"/>
    </font>
    <font>
      <b/>
      <sz val="14"/>
      <name val="Times New Roman"/>
      <family val="1"/>
    </font>
    <font>
      <b/>
      <u val="single"/>
      <sz val="14"/>
      <name val="Times New Roman"/>
      <family val="1"/>
    </font>
    <font>
      <b/>
      <sz val="12"/>
      <name val="Times New Roman"/>
      <family val="1"/>
    </font>
    <font>
      <sz val="10"/>
      <name val="標楷體"/>
      <family val="4"/>
    </font>
    <font>
      <sz val="11"/>
      <name val="標楷體"/>
      <family val="4"/>
    </font>
    <font>
      <b/>
      <sz val="12"/>
      <name val="標楷體"/>
      <family val="4"/>
    </font>
    <font>
      <b/>
      <sz val="10"/>
      <name val="標楷體"/>
      <family val="4"/>
    </font>
    <font>
      <sz val="13"/>
      <name val="標楷體"/>
      <family val="4"/>
    </font>
    <font>
      <u val="single"/>
      <sz val="13"/>
      <name val="標楷體"/>
      <family val="4"/>
    </font>
    <font>
      <b/>
      <sz val="12"/>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8"/>
      <name val="新細明體"/>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
      <patternFill patternType="solid">
        <fgColor indexed="40"/>
        <bgColor indexed="64"/>
      </patternFill>
    </fill>
    <fill>
      <patternFill patternType="solid">
        <fgColor theme="0"/>
        <bgColor indexed="64"/>
      </patternFill>
    </fill>
  </fills>
  <borders count="2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top>
        <color indexed="63"/>
      </top>
      <bottom>
        <color indexed="63"/>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color indexed="63"/>
      </right>
      <top style="thin">
        <color indexed="8"/>
      </top>
      <bottom style="thin">
        <color indexed="8"/>
      </bottom>
    </border>
    <border>
      <left style="thin"/>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top style="thin">
        <color indexed="8"/>
      </top>
      <bottom style="thin">
        <color indexed="8"/>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1" fillId="0" borderId="0" applyNumberFormat="0" applyFill="0" applyBorder="0" applyAlignment="0" applyProtection="0"/>
    <xf numFmtId="0" fontId="72" fillId="20" borderId="0" applyNumberFormat="0" applyBorder="0" applyAlignment="0" applyProtection="0"/>
    <xf numFmtId="0" fontId="73" fillId="0" borderId="1" applyNumberFormat="0" applyFill="0" applyAlignment="0" applyProtection="0"/>
    <xf numFmtId="0" fontId="74" fillId="21" borderId="0" applyNumberFormat="0" applyBorder="0" applyAlignment="0" applyProtection="0"/>
    <xf numFmtId="9" fontId="0" fillId="0" borderId="0" applyFont="0" applyFill="0" applyBorder="0" applyAlignment="0" applyProtection="0"/>
    <xf numFmtId="0" fontId="7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6" fillId="0" borderId="3" applyNumberFormat="0" applyFill="0" applyAlignment="0" applyProtection="0"/>
    <xf numFmtId="0" fontId="0" fillId="23" borderId="4" applyNumberFormat="0" applyFon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0" fillId="29" borderId="0" applyNumberFormat="0" applyBorder="0" applyAlignment="0" applyProtection="0"/>
    <xf numFmtId="0" fontId="79" fillId="0" borderId="0" applyNumberForma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30" borderId="2" applyNumberFormat="0" applyAlignment="0" applyProtection="0"/>
    <xf numFmtId="0" fontId="84" fillId="22" borderId="8" applyNumberFormat="0" applyAlignment="0" applyProtection="0"/>
    <xf numFmtId="0" fontId="85" fillId="31" borderId="9" applyNumberFormat="0" applyAlignment="0" applyProtection="0"/>
    <xf numFmtId="0" fontId="86" fillId="32" borderId="0" applyNumberFormat="0" applyBorder="0" applyAlignment="0" applyProtection="0"/>
    <xf numFmtId="0" fontId="87" fillId="0" borderId="0" applyNumberFormat="0" applyFill="0" applyBorder="0" applyAlignment="0" applyProtection="0"/>
  </cellStyleXfs>
  <cellXfs count="318">
    <xf numFmtId="0" fontId="0" fillId="0" borderId="0" xfId="0" applyAlignment="1">
      <alignment vertical="center"/>
    </xf>
    <xf numFmtId="0" fontId="9" fillId="33" borderId="10" xfId="0" applyFont="1" applyFill="1" applyBorder="1" applyAlignment="1">
      <alignment horizontal="center" vertical="center" wrapText="1"/>
    </xf>
    <xf numFmtId="41" fontId="0" fillId="0" borderId="0" xfId="0" applyNumberFormat="1" applyAlignment="1">
      <alignment vertical="center"/>
    </xf>
    <xf numFmtId="0" fontId="0" fillId="34" borderId="0" xfId="0" applyFill="1" applyAlignment="1">
      <alignment vertical="center"/>
    </xf>
    <xf numFmtId="0" fontId="0" fillId="0" borderId="0" xfId="0" applyFont="1" applyAlignment="1">
      <alignment vertical="center"/>
    </xf>
    <xf numFmtId="0" fontId="0" fillId="33" borderId="0" xfId="0" applyFill="1" applyAlignment="1">
      <alignment vertical="center"/>
    </xf>
    <xf numFmtId="0" fontId="10" fillId="33" borderId="0" xfId="0" applyFont="1" applyFill="1" applyAlignment="1">
      <alignment vertical="center"/>
    </xf>
    <xf numFmtId="0" fontId="2" fillId="33" borderId="0" xfId="0" applyFont="1" applyFill="1" applyAlignment="1">
      <alignment vertical="center"/>
    </xf>
    <xf numFmtId="0" fontId="17" fillId="33" borderId="0" xfId="0" applyFont="1" applyFill="1" applyAlignment="1">
      <alignment vertical="center"/>
    </xf>
    <xf numFmtId="41" fontId="17" fillId="33" borderId="0" xfId="0" applyNumberFormat="1" applyFont="1" applyFill="1" applyAlignment="1">
      <alignment vertical="center"/>
    </xf>
    <xf numFmtId="0" fontId="1" fillId="33" borderId="0" xfId="0" applyFont="1" applyFill="1" applyAlignment="1">
      <alignment vertical="center"/>
    </xf>
    <xf numFmtId="0" fontId="12" fillId="33" borderId="0" xfId="0" applyFont="1" applyFill="1" applyBorder="1" applyAlignment="1">
      <alignment vertical="center"/>
    </xf>
    <xf numFmtId="0" fontId="18" fillId="33" borderId="0" xfId="0" applyFont="1" applyFill="1" applyBorder="1" applyAlignment="1">
      <alignment vertical="center"/>
    </xf>
    <xf numFmtId="0" fontId="18" fillId="33" borderId="11" xfId="0" applyFont="1" applyFill="1" applyBorder="1" applyAlignment="1">
      <alignment vertical="center"/>
    </xf>
    <xf numFmtId="0" fontId="17" fillId="33" borderId="11" xfId="0" applyFont="1" applyFill="1" applyBorder="1" applyAlignment="1">
      <alignment vertical="center"/>
    </xf>
    <xf numFmtId="41" fontId="17" fillId="33" borderId="11" xfId="0" applyNumberFormat="1" applyFont="1" applyFill="1" applyBorder="1" applyAlignment="1">
      <alignment vertical="center"/>
    </xf>
    <xf numFmtId="0" fontId="1" fillId="33" borderId="11" xfId="0" applyFont="1" applyFill="1" applyBorder="1" applyAlignment="1">
      <alignment vertical="center"/>
    </xf>
    <xf numFmtId="0" fontId="17" fillId="33" borderId="11" xfId="0" applyFont="1" applyFill="1" applyBorder="1" applyAlignment="1">
      <alignment horizontal="right" vertical="center"/>
    </xf>
    <xf numFmtId="0" fontId="6" fillId="33" borderId="10"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10" fillId="33" borderId="0" xfId="0" applyFont="1" applyFill="1" applyAlignment="1">
      <alignment vertical="center"/>
    </xf>
    <xf numFmtId="0" fontId="2" fillId="33" borderId="0" xfId="0" applyFont="1" applyFill="1" applyAlignment="1">
      <alignment vertical="center"/>
    </xf>
    <xf numFmtId="41" fontId="1" fillId="33" borderId="0" xfId="0" applyNumberFormat="1" applyFont="1" applyFill="1" applyAlignment="1">
      <alignment vertical="center"/>
    </xf>
    <xf numFmtId="0" fontId="19" fillId="33" borderId="0" xfId="0" applyFont="1" applyFill="1" applyAlignment="1">
      <alignment vertical="center"/>
    </xf>
    <xf numFmtId="0" fontId="9" fillId="33" borderId="0" xfId="0" applyFont="1" applyFill="1" applyAlignment="1">
      <alignment vertical="center"/>
    </xf>
    <xf numFmtId="0" fontId="11" fillId="33" borderId="0" xfId="0" applyFont="1" applyFill="1" applyAlignment="1">
      <alignment vertical="center"/>
    </xf>
    <xf numFmtId="41" fontId="0" fillId="33" borderId="0" xfId="0" applyNumberFormat="1" applyFill="1" applyAlignment="1">
      <alignment vertical="center"/>
    </xf>
    <xf numFmtId="0" fontId="0" fillId="33" borderId="0" xfId="0" applyFont="1" applyFill="1" applyAlignment="1">
      <alignment vertical="center"/>
    </xf>
    <xf numFmtId="41" fontId="9" fillId="33" borderId="12" xfId="0" applyNumberFormat="1" applyFont="1" applyFill="1" applyBorder="1" applyAlignment="1">
      <alignment horizontal="center" vertical="center" wrapText="1"/>
    </xf>
    <xf numFmtId="0" fontId="0" fillId="0" borderId="0" xfId="0" applyFill="1" applyAlignment="1">
      <alignment vertical="center"/>
    </xf>
    <xf numFmtId="0" fontId="10" fillId="0" borderId="0" xfId="0" applyFont="1" applyFill="1" applyAlignment="1">
      <alignment vertical="center"/>
    </xf>
    <xf numFmtId="0" fontId="10" fillId="0" borderId="0" xfId="0" applyFont="1" applyFill="1" applyBorder="1" applyAlignment="1">
      <alignment vertical="center"/>
    </xf>
    <xf numFmtId="0" fontId="0" fillId="0" borderId="0" xfId="0" applyFill="1" applyBorder="1" applyAlignment="1">
      <alignment vertical="center"/>
    </xf>
    <xf numFmtId="3" fontId="0" fillId="0" borderId="0" xfId="0" applyNumberFormat="1" applyFill="1" applyBorder="1" applyAlignment="1">
      <alignment vertical="center"/>
    </xf>
    <xf numFmtId="41" fontId="0" fillId="0" borderId="0" xfId="0" applyNumberFormat="1" applyFill="1" applyAlignment="1">
      <alignment vertical="center"/>
    </xf>
    <xf numFmtId="0" fontId="10" fillId="0" borderId="0" xfId="0" applyFont="1" applyFill="1" applyAlignment="1">
      <alignment vertical="center"/>
    </xf>
    <xf numFmtId="41" fontId="0" fillId="0" borderId="0" xfId="0" applyNumberFormat="1" applyFill="1" applyBorder="1" applyAlignment="1">
      <alignment vertical="center"/>
    </xf>
    <xf numFmtId="0" fontId="6" fillId="0" borderId="0" xfId="0" applyFont="1" applyFill="1" applyBorder="1" applyAlignment="1">
      <alignment vertical="center" wrapText="1"/>
    </xf>
    <xf numFmtId="3" fontId="6" fillId="0" borderId="0" xfId="0" applyNumberFormat="1" applyFont="1" applyFill="1" applyBorder="1" applyAlignment="1">
      <alignment vertical="center" wrapText="1"/>
    </xf>
    <xf numFmtId="0" fontId="10" fillId="0" borderId="0" xfId="0" applyFont="1" applyFill="1" applyBorder="1" applyAlignment="1">
      <alignment vertical="center"/>
    </xf>
    <xf numFmtId="0" fontId="19" fillId="0" borderId="0" xfId="0" applyFont="1" applyFill="1" applyAlignment="1">
      <alignment vertical="center"/>
    </xf>
    <xf numFmtId="0" fontId="19" fillId="0" borderId="0" xfId="0" applyFont="1" applyFill="1" applyBorder="1" applyAlignment="1">
      <alignment vertical="center"/>
    </xf>
    <xf numFmtId="0" fontId="0" fillId="33" borderId="0" xfId="0" applyFill="1" applyBorder="1" applyAlignment="1">
      <alignment vertical="center"/>
    </xf>
    <xf numFmtId="41" fontId="0" fillId="33" borderId="0" xfId="0" applyNumberFormat="1" applyFill="1" applyBorder="1" applyAlignment="1">
      <alignment vertical="center"/>
    </xf>
    <xf numFmtId="41" fontId="6" fillId="33" borderId="13" xfId="0" applyNumberFormat="1" applyFont="1" applyFill="1" applyBorder="1" applyAlignment="1">
      <alignment horizontal="center" vertical="center" wrapText="1"/>
    </xf>
    <xf numFmtId="0" fontId="0" fillId="34" borderId="0" xfId="0" applyFill="1" applyBorder="1" applyAlignment="1">
      <alignment vertical="center"/>
    </xf>
    <xf numFmtId="0" fontId="0" fillId="34" borderId="0" xfId="0" applyFont="1" applyFill="1" applyBorder="1" applyAlignment="1">
      <alignment vertical="center"/>
    </xf>
    <xf numFmtId="0" fontId="0" fillId="34" borderId="0" xfId="0" applyFont="1" applyFill="1" applyAlignment="1">
      <alignment vertical="center"/>
    </xf>
    <xf numFmtId="3" fontId="6" fillId="34" borderId="10" xfId="0" applyNumberFormat="1" applyFont="1" applyFill="1" applyBorder="1" applyAlignment="1">
      <alignment horizontal="right" vertical="center"/>
    </xf>
    <xf numFmtId="41" fontId="6" fillId="34" borderId="10" xfId="0" applyNumberFormat="1" applyFont="1" applyFill="1" applyBorder="1" applyAlignment="1">
      <alignment horizontal="right" vertical="center"/>
    </xf>
    <xf numFmtId="3" fontId="6" fillId="33" borderId="10" xfId="0" applyNumberFormat="1" applyFont="1" applyFill="1" applyBorder="1" applyAlignment="1">
      <alignment horizontal="right" vertical="center"/>
    </xf>
    <xf numFmtId="41" fontId="6" fillId="33" borderId="10" xfId="0" applyNumberFormat="1" applyFont="1" applyFill="1" applyBorder="1" applyAlignment="1">
      <alignment horizontal="right" vertical="center"/>
    </xf>
    <xf numFmtId="3" fontId="22" fillId="33" borderId="10" xfId="0" applyNumberFormat="1" applyFont="1" applyFill="1" applyBorder="1" applyAlignment="1">
      <alignment horizontal="right" vertical="center"/>
    </xf>
    <xf numFmtId="3" fontId="22" fillId="33" borderId="10" xfId="33" applyNumberFormat="1" applyFont="1" applyFill="1" applyBorder="1" applyAlignment="1">
      <alignment horizontal="right" vertical="center"/>
    </xf>
    <xf numFmtId="41" fontId="22" fillId="33" borderId="10" xfId="0" applyNumberFormat="1" applyFont="1" applyFill="1" applyBorder="1" applyAlignment="1">
      <alignment horizontal="right" vertical="center"/>
    </xf>
    <xf numFmtId="3" fontId="6" fillId="33" borderId="10" xfId="0" applyNumberFormat="1" applyFont="1" applyFill="1" applyBorder="1" applyAlignment="1">
      <alignment horizontal="right" vertical="center" wrapText="1"/>
    </xf>
    <xf numFmtId="41" fontId="6" fillId="33" borderId="10" xfId="33" applyNumberFormat="1" applyFont="1" applyFill="1" applyBorder="1" applyAlignment="1">
      <alignment horizontal="right" vertical="center"/>
    </xf>
    <xf numFmtId="3" fontId="22" fillId="33" borderId="10" xfId="0" applyNumberFormat="1" applyFont="1" applyFill="1" applyBorder="1" applyAlignment="1">
      <alignment horizontal="right" vertical="center" wrapText="1"/>
    </xf>
    <xf numFmtId="41" fontId="22" fillId="33" borderId="10" xfId="33" applyNumberFormat="1" applyFont="1" applyFill="1" applyBorder="1" applyAlignment="1">
      <alignment horizontal="right" vertical="center"/>
    </xf>
    <xf numFmtId="3" fontId="17" fillId="33" borderId="10" xfId="0" applyNumberFormat="1" applyFont="1" applyFill="1" applyBorder="1" applyAlignment="1">
      <alignment horizontal="right" vertical="center" wrapText="1"/>
    </xf>
    <xf numFmtId="3" fontId="18" fillId="33" borderId="10" xfId="0" applyNumberFormat="1" applyFont="1" applyFill="1" applyBorder="1" applyAlignment="1">
      <alignment horizontal="right" vertical="center" wrapText="1"/>
    </xf>
    <xf numFmtId="3" fontId="18" fillId="33" borderId="10" xfId="33" applyNumberFormat="1" applyFont="1" applyFill="1" applyBorder="1" applyAlignment="1">
      <alignment horizontal="right" vertical="center"/>
    </xf>
    <xf numFmtId="41" fontId="18" fillId="33" borderId="10" xfId="33" applyNumberFormat="1" applyFont="1" applyFill="1" applyBorder="1" applyAlignment="1">
      <alignment horizontal="right" vertical="center"/>
    </xf>
    <xf numFmtId="3" fontId="17" fillId="34" borderId="10" xfId="0" applyNumberFormat="1" applyFont="1" applyFill="1" applyBorder="1" applyAlignment="1">
      <alignment horizontal="right" vertical="center" wrapText="1"/>
    </xf>
    <xf numFmtId="3" fontId="17" fillId="33" borderId="10" xfId="0" applyNumberFormat="1" applyFont="1" applyFill="1" applyBorder="1" applyAlignment="1">
      <alignment horizontal="right" vertical="center"/>
    </xf>
    <xf numFmtId="3" fontId="17" fillId="34" borderId="10" xfId="0" applyNumberFormat="1" applyFont="1" applyFill="1" applyBorder="1" applyAlignment="1">
      <alignment horizontal="right" vertical="center"/>
    </xf>
    <xf numFmtId="41" fontId="17" fillId="33" borderId="10" xfId="0" applyNumberFormat="1" applyFont="1" applyFill="1" applyBorder="1" applyAlignment="1">
      <alignment horizontal="right" vertical="center"/>
    </xf>
    <xf numFmtId="0" fontId="2" fillId="33" borderId="0" xfId="0" applyFont="1" applyFill="1" applyAlignment="1">
      <alignment vertical="center"/>
    </xf>
    <xf numFmtId="0" fontId="17" fillId="33" borderId="0" xfId="0" applyFont="1" applyFill="1" applyBorder="1" applyAlignment="1">
      <alignment vertical="center"/>
    </xf>
    <xf numFmtId="0" fontId="17" fillId="33" borderId="0" xfId="0" applyFont="1" applyFill="1" applyAlignment="1">
      <alignment vertical="center"/>
    </xf>
    <xf numFmtId="41" fontId="17" fillId="33" borderId="0" xfId="0" applyNumberFormat="1" applyFont="1" applyFill="1" applyAlignment="1">
      <alignment vertical="center"/>
    </xf>
    <xf numFmtId="0" fontId="2" fillId="33" borderId="0" xfId="0" applyFont="1" applyFill="1" applyAlignment="1">
      <alignment vertical="center"/>
    </xf>
    <xf numFmtId="0" fontId="10" fillId="33" borderId="0" xfId="0" applyFont="1" applyFill="1" applyAlignment="1">
      <alignment vertical="center"/>
    </xf>
    <xf numFmtId="41" fontId="10" fillId="33" borderId="0" xfId="0" applyNumberFormat="1" applyFont="1" applyFill="1" applyAlignment="1">
      <alignment vertical="center"/>
    </xf>
    <xf numFmtId="41" fontId="6" fillId="33" borderId="10" xfId="0" applyNumberFormat="1" applyFont="1" applyFill="1" applyBorder="1" applyAlignment="1">
      <alignment horizontal="right" vertical="center" wrapText="1"/>
    </xf>
    <xf numFmtId="41" fontId="17" fillId="33" borderId="10" xfId="33" applyNumberFormat="1" applyFont="1" applyFill="1" applyBorder="1" applyAlignment="1">
      <alignment horizontal="right" vertical="center"/>
    </xf>
    <xf numFmtId="41" fontId="17" fillId="34" borderId="10" xfId="0" applyNumberFormat="1" applyFont="1" applyFill="1" applyBorder="1" applyAlignment="1">
      <alignment horizontal="right" vertical="center"/>
    </xf>
    <xf numFmtId="3" fontId="18" fillId="33" borderId="10" xfId="0" applyNumberFormat="1" applyFont="1" applyFill="1" applyBorder="1" applyAlignment="1">
      <alignment horizontal="right" vertical="center"/>
    </xf>
    <xf numFmtId="0" fontId="6" fillId="33" borderId="0" xfId="0" applyFont="1" applyFill="1" applyAlignment="1">
      <alignment vertical="center"/>
    </xf>
    <xf numFmtId="3" fontId="18" fillId="34" borderId="14" xfId="0" applyNumberFormat="1" applyFont="1" applyFill="1" applyBorder="1" applyAlignment="1">
      <alignment horizontal="right" vertical="center"/>
    </xf>
    <xf numFmtId="0" fontId="2" fillId="33" borderId="11" xfId="0" applyFont="1" applyFill="1" applyBorder="1" applyAlignment="1">
      <alignment vertical="center"/>
    </xf>
    <xf numFmtId="0" fontId="10" fillId="33" borderId="0" xfId="0" applyFont="1" applyFill="1" applyAlignment="1">
      <alignment horizontal="right" vertical="center"/>
    </xf>
    <xf numFmtId="41" fontId="6" fillId="34" borderId="10" xfId="0" applyNumberFormat="1" applyFont="1" applyFill="1" applyBorder="1" applyAlignment="1">
      <alignment horizontal="right" vertical="center"/>
    </xf>
    <xf numFmtId="3" fontId="6" fillId="34" borderId="10" xfId="0" applyNumberFormat="1" applyFont="1" applyFill="1" applyBorder="1" applyAlignment="1">
      <alignment horizontal="right" vertical="center"/>
    </xf>
    <xf numFmtId="10" fontId="6" fillId="34" borderId="10" xfId="0" applyNumberFormat="1" applyFont="1" applyFill="1" applyBorder="1" applyAlignment="1">
      <alignment horizontal="right" vertical="center"/>
    </xf>
    <xf numFmtId="3" fontId="26" fillId="33" borderId="10" xfId="0" applyNumberFormat="1" applyFont="1" applyFill="1" applyBorder="1" applyAlignment="1">
      <alignment horizontal="right" vertical="center"/>
    </xf>
    <xf numFmtId="41" fontId="26" fillId="33" borderId="10" xfId="0" applyNumberFormat="1" applyFont="1" applyFill="1" applyBorder="1" applyAlignment="1">
      <alignment horizontal="right" vertical="center"/>
    </xf>
    <xf numFmtId="10" fontId="26" fillId="34" borderId="10" xfId="0" applyNumberFormat="1" applyFont="1" applyFill="1" applyBorder="1" applyAlignment="1">
      <alignment horizontal="right" vertical="center"/>
    </xf>
    <xf numFmtId="3" fontId="26" fillId="33" borderId="10" xfId="0" applyNumberFormat="1" applyFont="1" applyFill="1" applyBorder="1" applyAlignment="1">
      <alignment horizontal="right" vertical="center"/>
    </xf>
    <xf numFmtId="3" fontId="26" fillId="33" borderId="15" xfId="0" applyNumberFormat="1" applyFont="1" applyFill="1" applyBorder="1" applyAlignment="1">
      <alignment horizontal="right" vertical="center"/>
    </xf>
    <xf numFmtId="3" fontId="26" fillId="33" borderId="16" xfId="0" applyNumberFormat="1" applyFont="1" applyFill="1" applyBorder="1" applyAlignment="1">
      <alignment horizontal="right" vertical="center" wrapText="1"/>
    </xf>
    <xf numFmtId="41" fontId="26" fillId="33" borderId="17" xfId="0" applyNumberFormat="1" applyFont="1" applyFill="1" applyBorder="1" applyAlignment="1">
      <alignment horizontal="right" vertical="center"/>
    </xf>
    <xf numFmtId="3" fontId="26" fillId="33" borderId="18" xfId="0" applyNumberFormat="1" applyFont="1" applyFill="1" applyBorder="1" applyAlignment="1">
      <alignment horizontal="right" vertical="center"/>
    </xf>
    <xf numFmtId="41" fontId="26" fillId="33" borderId="10" xfId="0" applyNumberFormat="1" applyFont="1" applyFill="1" applyBorder="1" applyAlignment="1">
      <alignment horizontal="right" vertical="center" wrapText="1"/>
    </xf>
    <xf numFmtId="41" fontId="22" fillId="33" borderId="10" xfId="0" applyNumberFormat="1" applyFont="1" applyFill="1" applyBorder="1" applyAlignment="1">
      <alignment horizontal="right" vertical="center"/>
    </xf>
    <xf numFmtId="3" fontId="6" fillId="33" borderId="10" xfId="0" applyNumberFormat="1" applyFont="1" applyFill="1" applyBorder="1" applyAlignment="1">
      <alignment horizontal="right" vertical="center"/>
    </xf>
    <xf numFmtId="41" fontId="6" fillId="33" borderId="10" xfId="0" applyNumberFormat="1" applyFont="1" applyFill="1" applyBorder="1" applyAlignment="1">
      <alignment horizontal="right" vertical="center"/>
    </xf>
    <xf numFmtId="3" fontId="22" fillId="33" borderId="10" xfId="0" applyNumberFormat="1" applyFont="1" applyFill="1" applyBorder="1" applyAlignment="1">
      <alignment horizontal="right" vertical="center"/>
    </xf>
    <xf numFmtId="41" fontId="17" fillId="33" borderId="10" xfId="0" applyNumberFormat="1" applyFont="1" applyFill="1" applyBorder="1" applyAlignment="1">
      <alignment horizontal="right" vertical="center"/>
    </xf>
    <xf numFmtId="41" fontId="17" fillId="33" borderId="10" xfId="33" applyNumberFormat="1" applyFont="1" applyFill="1" applyBorder="1" applyAlignment="1">
      <alignment horizontal="right" vertical="center"/>
    </xf>
    <xf numFmtId="3" fontId="18" fillId="33" borderId="10" xfId="33" applyNumberFormat="1" applyFont="1" applyFill="1" applyBorder="1" applyAlignment="1">
      <alignment horizontal="right" vertical="center"/>
    </xf>
    <xf numFmtId="41" fontId="18" fillId="33" borderId="10" xfId="33" applyNumberFormat="1" applyFont="1" applyFill="1" applyBorder="1" applyAlignment="1">
      <alignment horizontal="right" vertical="center"/>
    </xf>
    <xf numFmtId="3" fontId="17" fillId="34" borderId="10" xfId="0" applyNumberFormat="1" applyFont="1" applyFill="1" applyBorder="1" applyAlignment="1">
      <alignment horizontal="right" vertical="center"/>
    </xf>
    <xf numFmtId="41" fontId="17" fillId="34" borderId="10" xfId="0" applyNumberFormat="1" applyFont="1" applyFill="1" applyBorder="1" applyAlignment="1">
      <alignment horizontal="right" vertical="center"/>
    </xf>
    <xf numFmtId="3" fontId="18" fillId="33" borderId="10" xfId="0" applyNumberFormat="1" applyFont="1" applyFill="1" applyBorder="1" applyAlignment="1">
      <alignment horizontal="right" vertical="center"/>
    </xf>
    <xf numFmtId="0" fontId="6" fillId="33" borderId="19" xfId="0" applyFont="1" applyFill="1" applyBorder="1" applyAlignment="1">
      <alignment horizontal="right" vertical="center"/>
    </xf>
    <xf numFmtId="0" fontId="6" fillId="33" borderId="20" xfId="0" applyFont="1" applyFill="1" applyBorder="1" applyAlignment="1">
      <alignment horizontal="right" vertical="center"/>
    </xf>
    <xf numFmtId="0" fontId="17" fillId="33" borderId="0" xfId="0" applyFont="1" applyFill="1" applyBorder="1" applyAlignment="1">
      <alignment vertical="center"/>
    </xf>
    <xf numFmtId="0" fontId="10" fillId="33" borderId="0" xfId="0" applyFont="1" applyFill="1" applyAlignment="1">
      <alignment vertical="center"/>
    </xf>
    <xf numFmtId="41" fontId="10" fillId="33" borderId="0" xfId="0" applyNumberFormat="1" applyFont="1" applyFill="1" applyAlignment="1">
      <alignment vertical="center"/>
    </xf>
    <xf numFmtId="41" fontId="27" fillId="33" borderId="10" xfId="0" applyNumberFormat="1" applyFont="1" applyFill="1" applyBorder="1" applyAlignment="1">
      <alignment horizontal="right" vertical="center"/>
    </xf>
    <xf numFmtId="3" fontId="0" fillId="0" borderId="0" xfId="0" applyNumberFormat="1" applyAlignment="1">
      <alignment vertical="center"/>
    </xf>
    <xf numFmtId="3" fontId="18" fillId="33" borderId="21" xfId="0" applyNumberFormat="1" applyFont="1" applyFill="1" applyBorder="1" applyAlignment="1">
      <alignment horizontal="right" vertical="center" wrapText="1"/>
    </xf>
    <xf numFmtId="3" fontId="18" fillId="33" borderId="22" xfId="0" applyNumberFormat="1" applyFont="1" applyFill="1" applyBorder="1" applyAlignment="1">
      <alignment horizontal="right" vertical="center"/>
    </xf>
    <xf numFmtId="3" fontId="27" fillId="33" borderId="10" xfId="0" applyNumberFormat="1" applyFont="1" applyFill="1" applyBorder="1" applyAlignment="1">
      <alignment horizontal="right" vertical="center"/>
    </xf>
    <xf numFmtId="3" fontId="18" fillId="33" borderId="21" xfId="0" applyNumberFormat="1" applyFont="1" applyFill="1" applyBorder="1" applyAlignment="1">
      <alignment horizontal="right" vertical="center"/>
    </xf>
    <xf numFmtId="185" fontId="0" fillId="0" borderId="0" xfId="0" applyNumberFormat="1" applyAlignment="1">
      <alignment vertical="center"/>
    </xf>
    <xf numFmtId="0" fontId="10" fillId="33" borderId="0" xfId="0" applyFont="1" applyFill="1" applyAlignment="1">
      <alignment vertical="center"/>
    </xf>
    <xf numFmtId="0" fontId="2" fillId="33" borderId="0" xfId="0" applyFont="1" applyFill="1" applyAlignment="1">
      <alignment vertical="center" wrapText="1"/>
    </xf>
    <xf numFmtId="0" fontId="10" fillId="33" borderId="0" xfId="0" applyFont="1" applyFill="1" applyAlignment="1">
      <alignment vertical="center" wrapText="1"/>
    </xf>
    <xf numFmtId="3" fontId="26" fillId="35" borderId="10" xfId="0" applyNumberFormat="1" applyFont="1" applyFill="1" applyBorder="1" applyAlignment="1">
      <alignment horizontal="right" vertical="center"/>
    </xf>
    <xf numFmtId="3" fontId="26" fillId="35" borderId="10" xfId="0" applyNumberFormat="1" applyFont="1" applyFill="1" applyBorder="1" applyAlignment="1">
      <alignment horizontal="right" vertical="center" wrapText="1"/>
    </xf>
    <xf numFmtId="185" fontId="0" fillId="35" borderId="0" xfId="0" applyNumberFormat="1" applyFill="1" applyAlignment="1">
      <alignment vertical="center"/>
    </xf>
    <xf numFmtId="3" fontId="6" fillId="35" borderId="10" xfId="0" applyNumberFormat="1" applyFont="1" applyFill="1" applyBorder="1" applyAlignment="1">
      <alignment horizontal="right" vertical="center"/>
    </xf>
    <xf numFmtId="41" fontId="22" fillId="35" borderId="10" xfId="0" applyNumberFormat="1" applyFont="1" applyFill="1" applyBorder="1" applyAlignment="1">
      <alignment horizontal="right" vertical="center"/>
    </xf>
    <xf numFmtId="3" fontId="18" fillId="35" borderId="10" xfId="0" applyNumberFormat="1" applyFont="1" applyFill="1" applyBorder="1" applyAlignment="1">
      <alignment horizontal="right" vertical="center"/>
    </xf>
    <xf numFmtId="3" fontId="10" fillId="0" borderId="0" xfId="0" applyNumberFormat="1" applyFont="1" applyFill="1" applyBorder="1" applyAlignment="1">
      <alignment vertical="center"/>
    </xf>
    <xf numFmtId="3" fontId="18" fillId="35" borderId="14" xfId="0" applyNumberFormat="1" applyFont="1" applyFill="1" applyBorder="1" applyAlignment="1">
      <alignment horizontal="right" vertical="center"/>
    </xf>
    <xf numFmtId="10" fontId="6" fillId="35" borderId="10" xfId="0" applyNumberFormat="1" applyFont="1" applyFill="1" applyBorder="1" applyAlignment="1">
      <alignment horizontal="right" vertical="center"/>
    </xf>
    <xf numFmtId="10" fontId="26" fillId="35" borderId="10" xfId="0" applyNumberFormat="1" applyFont="1" applyFill="1" applyBorder="1" applyAlignment="1">
      <alignment horizontal="right" vertical="center"/>
    </xf>
    <xf numFmtId="0" fontId="2" fillId="33" borderId="0" xfId="0" applyFont="1" applyFill="1" applyAlignment="1">
      <alignment vertical="center"/>
    </xf>
    <xf numFmtId="3" fontId="3" fillId="33" borderId="0" xfId="0" applyNumberFormat="1" applyFont="1" applyFill="1" applyAlignment="1">
      <alignment vertical="center"/>
    </xf>
    <xf numFmtId="3" fontId="32" fillId="33" borderId="0" xfId="0" applyNumberFormat="1" applyFont="1" applyFill="1" applyAlignment="1">
      <alignment vertical="center"/>
    </xf>
    <xf numFmtId="3" fontId="32" fillId="35" borderId="0" xfId="0" applyNumberFormat="1" applyFont="1" applyFill="1" applyAlignment="1">
      <alignment horizontal="right" vertical="center" wrapText="1"/>
    </xf>
    <xf numFmtId="186" fontId="27" fillId="33" borderId="10" xfId="0" applyNumberFormat="1" applyFont="1" applyFill="1" applyBorder="1" applyAlignment="1">
      <alignment horizontal="right" vertical="center"/>
    </xf>
    <xf numFmtId="186" fontId="17" fillId="36" borderId="10" xfId="0" applyNumberFormat="1" applyFont="1" applyFill="1" applyBorder="1" applyAlignment="1">
      <alignment horizontal="right" vertical="center"/>
    </xf>
    <xf numFmtId="186" fontId="17" fillId="33" borderId="10" xfId="0" applyNumberFormat="1" applyFont="1" applyFill="1" applyBorder="1" applyAlignment="1">
      <alignment horizontal="right" vertical="center"/>
    </xf>
    <xf numFmtId="186" fontId="27" fillId="0" borderId="10" xfId="0" applyNumberFormat="1" applyFont="1" applyFill="1" applyBorder="1" applyAlignment="1">
      <alignment horizontal="right" vertical="center"/>
    </xf>
    <xf numFmtId="186" fontId="18" fillId="35" borderId="10" xfId="33" applyNumberFormat="1" applyFont="1" applyFill="1" applyBorder="1" applyAlignment="1">
      <alignment horizontal="right" vertical="center"/>
    </xf>
    <xf numFmtId="186" fontId="0" fillId="0" borderId="0" xfId="0" applyNumberFormat="1" applyAlignment="1">
      <alignment vertical="center"/>
    </xf>
    <xf numFmtId="0" fontId="10" fillId="33" borderId="0" xfId="0" applyFont="1" applyFill="1" applyAlignment="1">
      <alignment vertical="center"/>
    </xf>
    <xf numFmtId="0" fontId="10" fillId="0" borderId="0" xfId="0" applyFont="1" applyFill="1" applyAlignment="1">
      <alignment vertical="center"/>
    </xf>
    <xf numFmtId="41" fontId="1" fillId="0" borderId="16" xfId="0" applyNumberFormat="1" applyFont="1" applyFill="1" applyBorder="1" applyAlignment="1">
      <alignment horizontal="right" vertical="center"/>
    </xf>
    <xf numFmtId="41" fontId="10" fillId="0" borderId="0" xfId="0" applyNumberFormat="1" applyFont="1" applyFill="1" applyAlignment="1">
      <alignment vertical="center"/>
    </xf>
    <xf numFmtId="0" fontId="37"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vertical="center"/>
    </xf>
    <xf numFmtId="0" fontId="37" fillId="0" borderId="0" xfId="0" applyFont="1" applyFill="1" applyAlignment="1">
      <alignment vertical="center"/>
    </xf>
    <xf numFmtId="0" fontId="1" fillId="0" borderId="0" xfId="0" applyFont="1" applyFill="1" applyAlignment="1">
      <alignment vertical="center"/>
    </xf>
    <xf numFmtId="41" fontId="1" fillId="0" borderId="0" xfId="0" applyNumberFormat="1" applyFont="1" applyFill="1" applyAlignment="1">
      <alignment vertical="center"/>
    </xf>
    <xf numFmtId="0" fontId="37" fillId="0" borderId="0" xfId="0" applyFont="1" applyFill="1" applyAlignment="1">
      <alignment vertical="center"/>
    </xf>
    <xf numFmtId="0" fontId="0" fillId="0" borderId="0" xfId="0" applyFont="1" applyFill="1" applyAlignment="1">
      <alignment vertical="center"/>
    </xf>
    <xf numFmtId="3" fontId="40" fillId="0" borderId="0" xfId="0" applyNumberFormat="1" applyFont="1" applyFill="1" applyAlignment="1">
      <alignment vertical="center"/>
    </xf>
    <xf numFmtId="3" fontId="0" fillId="0" borderId="0" xfId="0" applyNumberFormat="1" applyFont="1" applyFill="1" applyAlignment="1">
      <alignment vertical="center"/>
    </xf>
    <xf numFmtId="0" fontId="36" fillId="0" borderId="0" xfId="0" applyFont="1" applyFill="1" applyBorder="1" applyAlignment="1">
      <alignment vertical="center"/>
    </xf>
    <xf numFmtId="0" fontId="44" fillId="0" borderId="0" xfId="0" applyFont="1" applyFill="1" applyBorder="1" applyAlignment="1">
      <alignment vertical="center"/>
    </xf>
    <xf numFmtId="0" fontId="1" fillId="0" borderId="0" xfId="0" applyFont="1" applyFill="1" applyBorder="1" applyAlignment="1">
      <alignment vertical="center"/>
    </xf>
    <xf numFmtId="41" fontId="1" fillId="0" borderId="0" xfId="0" applyNumberFormat="1" applyFont="1" applyFill="1" applyBorder="1" applyAlignment="1">
      <alignment vertical="center"/>
    </xf>
    <xf numFmtId="0" fontId="37" fillId="0" borderId="0" xfId="0" applyFont="1" applyFill="1" applyBorder="1" applyAlignment="1">
      <alignment vertical="center"/>
    </xf>
    <xf numFmtId="0" fontId="0" fillId="0" borderId="0" xfId="0" applyFont="1" applyFill="1" applyBorder="1" applyAlignment="1">
      <alignment vertical="center"/>
    </xf>
    <xf numFmtId="0" fontId="9" fillId="0" borderId="16" xfId="0" applyFont="1" applyFill="1" applyBorder="1" applyAlignment="1">
      <alignment horizontal="center" vertical="center" wrapText="1"/>
    </xf>
    <xf numFmtId="41" fontId="9" fillId="0" borderId="16" xfId="0" applyNumberFormat="1" applyFont="1" applyFill="1" applyBorder="1" applyAlignment="1">
      <alignment horizontal="center" vertical="center" wrapText="1"/>
    </xf>
    <xf numFmtId="0" fontId="45" fillId="0" borderId="16" xfId="0" applyFont="1" applyFill="1" applyBorder="1" applyAlignment="1">
      <alignment horizontal="center" vertical="center" wrapText="1"/>
    </xf>
    <xf numFmtId="0" fontId="46" fillId="0" borderId="16" xfId="0" applyFont="1" applyFill="1" applyBorder="1" applyAlignment="1">
      <alignment horizontal="center" vertical="center" wrapText="1"/>
    </xf>
    <xf numFmtId="3" fontId="9" fillId="0" borderId="16" xfId="0" applyNumberFormat="1" applyFont="1" applyFill="1" applyBorder="1" applyAlignment="1">
      <alignment horizontal="right" vertical="center"/>
    </xf>
    <xf numFmtId="3" fontId="44" fillId="0" borderId="16" xfId="0" applyNumberFormat="1" applyFont="1" applyFill="1" applyBorder="1" applyAlignment="1">
      <alignment horizontal="right" vertical="center"/>
    </xf>
    <xf numFmtId="41" fontId="9" fillId="0" borderId="16" xfId="0" applyNumberFormat="1" applyFont="1" applyFill="1" applyBorder="1" applyAlignment="1">
      <alignment horizontal="right" vertical="center"/>
    </xf>
    <xf numFmtId="10" fontId="9" fillId="0" borderId="16" xfId="0" applyNumberFormat="1" applyFont="1" applyFill="1" applyBorder="1" applyAlignment="1">
      <alignment horizontal="right" vertical="center"/>
    </xf>
    <xf numFmtId="0" fontId="45" fillId="0" borderId="16" xfId="0" applyFont="1" applyFill="1" applyBorder="1" applyAlignment="1">
      <alignment horizontal="right" vertical="center"/>
    </xf>
    <xf numFmtId="0" fontId="45" fillId="0" borderId="16" xfId="0" applyFont="1" applyFill="1" applyBorder="1" applyAlignment="1">
      <alignment horizontal="left" vertical="center" wrapText="1"/>
    </xf>
    <xf numFmtId="3" fontId="9" fillId="0" borderId="16" xfId="0" applyNumberFormat="1" applyFont="1" applyFill="1" applyBorder="1" applyAlignment="1">
      <alignment horizontal="right" vertical="center" wrapText="1"/>
    </xf>
    <xf numFmtId="41" fontId="9" fillId="0" borderId="16" xfId="0" applyNumberFormat="1" applyFont="1" applyFill="1" applyBorder="1" applyAlignment="1">
      <alignment horizontal="right" vertical="center" wrapText="1"/>
    </xf>
    <xf numFmtId="0" fontId="45" fillId="0" borderId="16" xfId="0" applyFont="1" applyFill="1" applyBorder="1" applyAlignment="1">
      <alignment horizontal="left" vertical="top" wrapText="1"/>
    </xf>
    <xf numFmtId="3" fontId="47" fillId="0" borderId="16" xfId="0" applyNumberFormat="1" applyFont="1" applyFill="1" applyBorder="1" applyAlignment="1">
      <alignment horizontal="right" vertical="center"/>
    </xf>
    <xf numFmtId="3" fontId="47" fillId="0" borderId="16" xfId="33" applyNumberFormat="1" applyFont="1" applyFill="1" applyBorder="1" applyAlignment="1">
      <alignment horizontal="right" vertical="center"/>
    </xf>
    <xf numFmtId="41" fontId="47" fillId="0" borderId="16" xfId="0" applyNumberFormat="1" applyFont="1" applyFill="1" applyBorder="1" applyAlignment="1">
      <alignment horizontal="right" vertical="center"/>
    </xf>
    <xf numFmtId="0" fontId="45" fillId="0" borderId="16" xfId="0" applyFont="1" applyFill="1" applyBorder="1" applyAlignment="1">
      <alignment horizontal="right" vertical="top"/>
    </xf>
    <xf numFmtId="3" fontId="0" fillId="0" borderId="0" xfId="0" applyNumberFormat="1" applyFont="1" applyFill="1" applyBorder="1" applyAlignment="1">
      <alignment vertical="center"/>
    </xf>
    <xf numFmtId="41" fontId="9" fillId="0" borderId="16" xfId="33" applyNumberFormat="1" applyFont="1" applyFill="1" applyBorder="1" applyAlignment="1">
      <alignment horizontal="right" vertical="center"/>
    </xf>
    <xf numFmtId="3" fontId="47" fillId="0" borderId="16" xfId="0" applyNumberFormat="1" applyFont="1" applyFill="1" applyBorder="1" applyAlignment="1">
      <alignment horizontal="right" vertical="center" wrapText="1"/>
    </xf>
    <xf numFmtId="41" fontId="47" fillId="0" borderId="16" xfId="33" applyNumberFormat="1" applyFont="1" applyFill="1" applyBorder="1" applyAlignment="1">
      <alignment horizontal="right" vertical="center"/>
    </xf>
    <xf numFmtId="0" fontId="48" fillId="0" borderId="16" xfId="0" applyFont="1" applyFill="1" applyBorder="1" applyAlignment="1">
      <alignment horizontal="right" vertical="top"/>
    </xf>
    <xf numFmtId="3" fontId="44" fillId="0" borderId="16" xfId="0" applyNumberFormat="1" applyFont="1" applyFill="1" applyBorder="1" applyAlignment="1">
      <alignment horizontal="right" vertical="center" wrapText="1"/>
    </xf>
    <xf numFmtId="0" fontId="45" fillId="0" borderId="16" xfId="0" applyFont="1" applyFill="1" applyBorder="1" applyAlignment="1">
      <alignment horizontal="right" vertical="top" wrapText="1"/>
    </xf>
    <xf numFmtId="41" fontId="0" fillId="0" borderId="0" xfId="0" applyNumberFormat="1" applyFont="1" applyFill="1" applyBorder="1" applyAlignment="1">
      <alignment vertical="center"/>
    </xf>
    <xf numFmtId="3" fontId="1" fillId="0" borderId="16" xfId="0" applyNumberFormat="1" applyFont="1" applyFill="1" applyBorder="1" applyAlignment="1">
      <alignment horizontal="right" vertical="center" wrapText="1"/>
    </xf>
    <xf numFmtId="3" fontId="1" fillId="0" borderId="16" xfId="0" applyNumberFormat="1" applyFont="1" applyFill="1" applyBorder="1" applyAlignment="1">
      <alignment horizontal="right" vertical="center"/>
    </xf>
    <xf numFmtId="41" fontId="1" fillId="0" borderId="16" xfId="33" applyNumberFormat="1" applyFont="1" applyFill="1" applyBorder="1" applyAlignment="1">
      <alignment horizontal="right" vertical="center"/>
    </xf>
    <xf numFmtId="3" fontId="44" fillId="0" borderId="16" xfId="33" applyNumberFormat="1" applyFont="1" applyFill="1" applyBorder="1" applyAlignment="1">
      <alignment horizontal="right" vertical="center"/>
    </xf>
    <xf numFmtId="41" fontId="44" fillId="0" borderId="16" xfId="33" applyNumberFormat="1" applyFont="1" applyFill="1" applyBorder="1" applyAlignment="1">
      <alignment horizontal="right" vertical="center"/>
    </xf>
    <xf numFmtId="41" fontId="0" fillId="33" borderId="0" xfId="0" applyNumberFormat="1" applyFont="1" applyFill="1" applyBorder="1" applyAlignment="1">
      <alignment vertical="center"/>
    </xf>
    <xf numFmtId="186" fontId="1" fillId="0" borderId="16" xfId="0" applyNumberFormat="1" applyFont="1" applyFill="1" applyBorder="1" applyAlignment="1">
      <alignment horizontal="right" vertical="center"/>
    </xf>
    <xf numFmtId="41" fontId="1" fillId="0" borderId="10" xfId="0" applyNumberFormat="1" applyFont="1" applyFill="1" applyBorder="1" applyAlignment="1">
      <alignment horizontal="right" vertical="center"/>
    </xf>
    <xf numFmtId="3" fontId="45" fillId="0" borderId="16" xfId="0" applyNumberFormat="1" applyFont="1" applyFill="1" applyBorder="1" applyAlignment="1">
      <alignment vertical="top" wrapText="1"/>
    </xf>
    <xf numFmtId="0" fontId="45" fillId="0" borderId="16" xfId="0" applyFont="1" applyFill="1" applyBorder="1" applyAlignment="1">
      <alignment vertical="top" wrapText="1"/>
    </xf>
    <xf numFmtId="0" fontId="0" fillId="33" borderId="0" xfId="0" applyFont="1" applyFill="1" applyBorder="1" applyAlignment="1">
      <alignment vertical="center"/>
    </xf>
    <xf numFmtId="186" fontId="44" fillId="0" borderId="16" xfId="33" applyNumberFormat="1" applyFont="1" applyFill="1" applyBorder="1" applyAlignment="1">
      <alignment horizontal="right" vertical="center"/>
    </xf>
    <xf numFmtId="0" fontId="9" fillId="0" borderId="0" xfId="0" applyFont="1" applyFill="1" applyBorder="1" applyAlignment="1">
      <alignment vertical="center" wrapText="1"/>
    </xf>
    <xf numFmtId="3" fontId="9" fillId="33" borderId="0" xfId="0" applyNumberFormat="1" applyFont="1" applyFill="1" applyBorder="1" applyAlignment="1">
      <alignment vertical="center" wrapText="1"/>
    </xf>
    <xf numFmtId="3" fontId="0" fillId="33" borderId="0" xfId="0" applyNumberFormat="1" applyFont="1" applyFill="1" applyBorder="1" applyAlignment="1">
      <alignment vertical="center"/>
    </xf>
    <xf numFmtId="41" fontId="0" fillId="0" borderId="0" xfId="0" applyNumberFormat="1" applyFont="1" applyFill="1" applyAlignment="1">
      <alignment vertical="center"/>
    </xf>
    <xf numFmtId="0" fontId="9" fillId="0" borderId="0" xfId="0" applyFont="1" applyFill="1" applyAlignment="1">
      <alignment vertical="center"/>
    </xf>
    <xf numFmtId="41" fontId="0" fillId="33" borderId="0" xfId="0" applyNumberFormat="1" applyFont="1" applyFill="1" applyAlignment="1">
      <alignment vertical="center"/>
    </xf>
    <xf numFmtId="0" fontId="45" fillId="0" borderId="0" xfId="0" applyFont="1" applyFill="1" applyAlignment="1">
      <alignment vertical="center"/>
    </xf>
    <xf numFmtId="0" fontId="45" fillId="0" borderId="0" xfId="0" applyFont="1" applyFill="1" applyAlignment="1">
      <alignment vertical="center"/>
    </xf>
    <xf numFmtId="0" fontId="45" fillId="0" borderId="0" xfId="0" applyFont="1" applyFill="1" applyBorder="1" applyAlignment="1">
      <alignment horizontal="right" vertical="center"/>
    </xf>
    <xf numFmtId="0" fontId="45" fillId="33" borderId="0" xfId="0" applyFont="1" applyFill="1" applyAlignment="1">
      <alignment vertical="center"/>
    </xf>
    <xf numFmtId="3" fontId="45" fillId="0" borderId="16" xfId="0" applyNumberFormat="1" applyFont="1" applyFill="1" applyBorder="1" applyAlignment="1">
      <alignment horizontal="right" vertical="center"/>
    </xf>
    <xf numFmtId="41" fontId="0" fillId="0" borderId="0" xfId="0" applyNumberFormat="1" applyFont="1" applyFill="1" applyAlignment="1">
      <alignment vertical="center"/>
    </xf>
    <xf numFmtId="10" fontId="47" fillId="0" borderId="16" xfId="0" applyNumberFormat="1" applyFont="1" applyFill="1" applyBorder="1" applyAlignment="1">
      <alignment horizontal="right" vertical="center"/>
    </xf>
    <xf numFmtId="185" fontId="51" fillId="0" borderId="16" xfId="0" applyNumberFormat="1" applyFont="1" applyFill="1" applyBorder="1" applyAlignment="1">
      <alignment vertical="center"/>
    </xf>
    <xf numFmtId="41" fontId="44" fillId="0" borderId="16" xfId="0" applyNumberFormat="1" applyFont="1" applyFill="1" applyBorder="1" applyAlignment="1">
      <alignment horizontal="right" vertical="center"/>
    </xf>
    <xf numFmtId="0" fontId="45" fillId="37" borderId="16" xfId="0" applyFont="1" applyFill="1" applyBorder="1" applyAlignment="1">
      <alignment horizontal="center" vertical="center" wrapText="1"/>
    </xf>
    <xf numFmtId="0" fontId="45" fillId="37" borderId="16" xfId="0" applyFont="1" applyFill="1" applyBorder="1" applyAlignment="1">
      <alignment vertical="top" wrapText="1"/>
    </xf>
    <xf numFmtId="0" fontId="45" fillId="37" borderId="16" xfId="0" applyFont="1" applyFill="1" applyBorder="1" applyAlignment="1">
      <alignment horizontal="left" vertical="top" wrapText="1"/>
    </xf>
    <xf numFmtId="3" fontId="17" fillId="33" borderId="10" xfId="0" applyNumberFormat="1" applyFont="1" applyFill="1" applyBorder="1" applyAlignment="1">
      <alignment horizontal="right" vertical="center" wrapText="1"/>
    </xf>
    <xf numFmtId="0" fontId="9" fillId="0" borderId="16" xfId="0" applyFont="1" applyFill="1" applyBorder="1" applyAlignment="1">
      <alignment horizontal="left" vertical="center" wrapText="1"/>
    </xf>
    <xf numFmtId="0" fontId="47" fillId="0" borderId="16" xfId="0" applyFont="1" applyFill="1" applyBorder="1" applyAlignment="1">
      <alignment horizontal="center" vertical="center" wrapText="1"/>
    </xf>
    <xf numFmtId="0" fontId="44" fillId="0" borderId="16"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44" fillId="0" borderId="0" xfId="0" applyFont="1" applyFill="1" applyBorder="1" applyAlignment="1">
      <alignment horizontal="left" vertical="center" wrapText="1"/>
    </xf>
    <xf numFmtId="0" fontId="9" fillId="0" borderId="0" xfId="0" applyFont="1" applyFill="1" applyAlignment="1">
      <alignment horizontal="left" vertical="center"/>
    </xf>
    <xf numFmtId="0" fontId="1" fillId="0" borderId="0" xfId="0" applyFont="1" applyFill="1" applyAlignment="1">
      <alignment horizontal="left" vertical="center"/>
    </xf>
    <xf numFmtId="0" fontId="37" fillId="0" borderId="0" xfId="0" applyFont="1" applyFill="1" applyAlignment="1">
      <alignment horizontal="left" vertical="center"/>
    </xf>
    <xf numFmtId="0" fontId="49" fillId="0" borderId="0" xfId="0" applyFont="1" applyFill="1" applyAlignment="1">
      <alignment horizontal="left" vertical="center"/>
    </xf>
    <xf numFmtId="0" fontId="37" fillId="0" borderId="0" xfId="0" applyFont="1" applyFill="1" applyAlignment="1">
      <alignment vertical="center" wrapText="1"/>
    </xf>
    <xf numFmtId="0" fontId="0" fillId="0" borderId="0" xfId="0" applyFont="1" applyFill="1" applyAlignment="1">
      <alignment vertical="center" wrapText="1"/>
    </xf>
    <xf numFmtId="0" fontId="9" fillId="0" borderId="16" xfId="0" applyFont="1" applyFill="1" applyBorder="1" applyAlignment="1">
      <alignment vertical="center" wrapText="1"/>
    </xf>
    <xf numFmtId="0" fontId="9" fillId="0" borderId="16" xfId="0" applyFont="1" applyFill="1" applyBorder="1" applyAlignment="1">
      <alignment horizontal="left" vertical="top" wrapText="1"/>
    </xf>
    <xf numFmtId="0" fontId="47" fillId="0" borderId="16" xfId="0" applyFont="1" applyFill="1" applyBorder="1" applyAlignment="1">
      <alignment vertical="center" wrapText="1"/>
    </xf>
    <xf numFmtId="0" fontId="44" fillId="0" borderId="16" xfId="0" applyFont="1" applyFill="1" applyBorder="1" applyAlignment="1">
      <alignment vertical="center" wrapText="1"/>
    </xf>
    <xf numFmtId="0" fontId="33" fillId="0" borderId="0" xfId="0" applyFont="1" applyFill="1" applyAlignment="1">
      <alignment horizontal="center" vertical="center"/>
    </xf>
    <xf numFmtId="0" fontId="0" fillId="0" borderId="0" xfId="0" applyFont="1" applyFill="1" applyAlignment="1">
      <alignment horizontal="center" vertical="center"/>
    </xf>
    <xf numFmtId="0" fontId="9" fillId="0" borderId="16" xfId="0" applyFont="1" applyFill="1" applyBorder="1" applyAlignment="1">
      <alignment horizontal="center" vertical="center" wrapText="1"/>
    </xf>
    <xf numFmtId="0" fontId="9" fillId="0" borderId="16" xfId="0" applyFont="1" applyFill="1" applyBorder="1" applyAlignment="1">
      <alignment horizontal="center" vertical="center"/>
    </xf>
    <xf numFmtId="0" fontId="0" fillId="0" borderId="0" xfId="0" applyFont="1" applyFill="1" applyAlignment="1">
      <alignment vertical="center"/>
    </xf>
    <xf numFmtId="0" fontId="36" fillId="0" borderId="0" xfId="0" applyFont="1" applyFill="1" applyAlignment="1">
      <alignment horizontal="center" vertical="center"/>
    </xf>
    <xf numFmtId="0" fontId="35" fillId="0" borderId="0" xfId="0" applyFont="1" applyFill="1" applyAlignment="1">
      <alignment horizontal="center" vertical="center"/>
    </xf>
    <xf numFmtId="0" fontId="1" fillId="0" borderId="16" xfId="0" applyFont="1" applyFill="1" applyBorder="1" applyAlignment="1">
      <alignment vertical="center" wrapText="1"/>
    </xf>
    <xf numFmtId="0" fontId="45" fillId="0" borderId="16" xfId="0" applyFont="1" applyFill="1" applyBorder="1" applyAlignment="1">
      <alignment horizontal="left" vertical="center" wrapText="1"/>
    </xf>
    <xf numFmtId="0" fontId="45" fillId="0" borderId="16" xfId="0" applyFont="1" applyFill="1" applyBorder="1" applyAlignment="1">
      <alignment horizontal="left" vertical="top" wrapText="1"/>
    </xf>
    <xf numFmtId="0" fontId="45" fillId="0" borderId="16" xfId="0" applyFont="1" applyFill="1" applyBorder="1" applyAlignment="1">
      <alignment vertical="center" wrapText="1"/>
    </xf>
    <xf numFmtId="0" fontId="22" fillId="33" borderId="10" xfId="0" applyFont="1" applyFill="1" applyBorder="1" applyAlignment="1">
      <alignment horizontal="center" vertical="center" wrapText="1"/>
    </xf>
    <xf numFmtId="0" fontId="18" fillId="33" borderId="10" xfId="0" applyFont="1" applyFill="1" applyBorder="1" applyAlignment="1">
      <alignment horizontal="center" vertical="center" wrapText="1"/>
    </xf>
    <xf numFmtId="0" fontId="22" fillId="33" borderId="23" xfId="0" applyFont="1" applyFill="1" applyBorder="1" applyAlignment="1">
      <alignment horizontal="right" vertical="top"/>
    </xf>
    <xf numFmtId="0" fontId="22" fillId="33" borderId="17" xfId="0" applyFont="1" applyFill="1" applyBorder="1" applyAlignment="1">
      <alignment horizontal="right" vertical="top"/>
    </xf>
    <xf numFmtId="0" fontId="22" fillId="34" borderId="24" xfId="0" applyFont="1" applyFill="1" applyBorder="1" applyAlignment="1">
      <alignment horizontal="center" vertical="center" wrapText="1"/>
    </xf>
    <xf numFmtId="0" fontId="18" fillId="34" borderId="25" xfId="0" applyFont="1" applyFill="1" applyBorder="1" applyAlignment="1">
      <alignment horizontal="center" vertical="center" wrapText="1"/>
    </xf>
    <xf numFmtId="0" fontId="6" fillId="33" borderId="26" xfId="0" applyFont="1" applyFill="1" applyBorder="1" applyAlignment="1">
      <alignment horizontal="left" vertical="center" wrapText="1"/>
    </xf>
    <xf numFmtId="0" fontId="18" fillId="33" borderId="26" xfId="0" applyFont="1" applyFill="1" applyBorder="1" applyAlignment="1">
      <alignment horizontal="left" vertical="center" wrapText="1"/>
    </xf>
    <xf numFmtId="0" fontId="2" fillId="33" borderId="0" xfId="0" applyFont="1" applyFill="1" applyAlignment="1">
      <alignment vertical="center" wrapText="1"/>
    </xf>
    <xf numFmtId="0" fontId="10" fillId="33" borderId="0" xfId="0" applyFont="1" applyFill="1" applyAlignment="1">
      <alignment vertical="center" wrapText="1"/>
    </xf>
    <xf numFmtId="0" fontId="23" fillId="35" borderId="0" xfId="0" applyFont="1" applyFill="1" applyAlignment="1">
      <alignment horizontal="left" vertical="center"/>
    </xf>
    <xf numFmtId="0" fontId="2" fillId="35" borderId="0" xfId="0" applyFont="1" applyFill="1" applyAlignment="1">
      <alignment horizontal="left" vertical="center"/>
    </xf>
    <xf numFmtId="0" fontId="6" fillId="33" borderId="10" xfId="0" applyFont="1" applyFill="1" applyBorder="1" applyAlignment="1">
      <alignment horizontal="left" vertical="center" wrapText="1"/>
    </xf>
    <xf numFmtId="0" fontId="6" fillId="33" borderId="10" xfId="0" applyFont="1" applyFill="1" applyBorder="1" applyAlignment="1">
      <alignment horizontal="left" vertical="top" wrapText="1"/>
    </xf>
    <xf numFmtId="0" fontId="7" fillId="33" borderId="10" xfId="0" applyFont="1" applyFill="1" applyBorder="1" applyAlignment="1">
      <alignment vertical="top" wrapText="1"/>
    </xf>
    <xf numFmtId="0" fontId="2" fillId="35" borderId="0" xfId="0" applyFont="1" applyFill="1" applyAlignment="1">
      <alignment horizontal="left" vertical="center"/>
    </xf>
    <xf numFmtId="0" fontId="9" fillId="33" borderId="0" xfId="0" applyFont="1" applyFill="1" applyAlignment="1">
      <alignment horizontal="left" vertical="center"/>
    </xf>
    <xf numFmtId="0" fontId="1" fillId="33" borderId="0" xfId="0" applyFont="1" applyFill="1" applyAlignment="1">
      <alignment horizontal="left" vertical="center"/>
    </xf>
    <xf numFmtId="0" fontId="6" fillId="33" borderId="10" xfId="0" applyFont="1" applyFill="1" applyBorder="1" applyAlignment="1">
      <alignment horizontal="left" vertical="top"/>
    </xf>
    <xf numFmtId="0" fontId="6" fillId="33" borderId="23" xfId="0" applyFont="1" applyFill="1" applyBorder="1" applyAlignment="1">
      <alignment horizontal="left" vertical="top" wrapText="1"/>
    </xf>
    <xf numFmtId="0" fontId="6" fillId="33" borderId="17" xfId="0" applyFont="1" applyFill="1" applyBorder="1" applyAlignment="1">
      <alignment horizontal="left" vertical="top" wrapText="1"/>
    </xf>
    <xf numFmtId="0" fontId="10" fillId="33" borderId="27" xfId="0" applyFont="1" applyFill="1" applyBorder="1" applyAlignment="1">
      <alignment horizontal="left" vertical="center" wrapText="1"/>
    </xf>
    <xf numFmtId="0" fontId="22" fillId="34" borderId="10" xfId="0" applyFont="1" applyFill="1" applyBorder="1" applyAlignment="1">
      <alignment vertical="center" wrapText="1"/>
    </xf>
    <xf numFmtId="0" fontId="18" fillId="34" borderId="10" xfId="0" applyFont="1" applyFill="1" applyBorder="1" applyAlignment="1">
      <alignment vertical="center" wrapText="1"/>
    </xf>
    <xf numFmtId="0" fontId="6" fillId="33" borderId="10" xfId="0" applyFont="1" applyFill="1" applyBorder="1" applyAlignment="1">
      <alignment horizontal="right" vertical="top" wrapText="1"/>
    </xf>
    <xf numFmtId="0" fontId="22" fillId="33" borderId="27" xfId="0" applyFont="1" applyFill="1" applyBorder="1" applyAlignment="1">
      <alignment horizontal="right" vertical="top"/>
    </xf>
    <xf numFmtId="0" fontId="6" fillId="33" borderId="23" xfId="0" applyFont="1" applyFill="1" applyBorder="1" applyAlignment="1">
      <alignment horizontal="left" vertical="center" wrapText="1"/>
    </xf>
    <xf numFmtId="0" fontId="6" fillId="33" borderId="17" xfId="0" applyFont="1" applyFill="1" applyBorder="1" applyAlignment="1">
      <alignment horizontal="left" vertical="center" wrapText="1"/>
    </xf>
    <xf numFmtId="0" fontId="6" fillId="33" borderId="10" xfId="0" applyFont="1" applyFill="1" applyBorder="1" applyAlignment="1">
      <alignment vertical="center" wrapText="1"/>
    </xf>
    <xf numFmtId="0" fontId="7" fillId="35" borderId="10" xfId="0" applyFont="1" applyFill="1" applyBorder="1" applyAlignment="1">
      <alignment vertical="top" wrapText="1"/>
    </xf>
    <xf numFmtId="0" fontId="6" fillId="33" borderId="10" xfId="0" applyFont="1" applyFill="1" applyBorder="1" applyAlignment="1">
      <alignment horizontal="left" vertical="top" wrapText="1"/>
    </xf>
    <xf numFmtId="0" fontId="7" fillId="33" borderId="10" xfId="0" applyFont="1" applyFill="1" applyBorder="1" applyAlignment="1">
      <alignment horizontal="left" vertical="center" wrapText="1"/>
    </xf>
    <xf numFmtId="0" fontId="6" fillId="35" borderId="23" xfId="0" applyFont="1" applyFill="1" applyBorder="1" applyAlignment="1">
      <alignment horizontal="left" vertical="top" wrapText="1"/>
    </xf>
    <xf numFmtId="0" fontId="10" fillId="35" borderId="27" xfId="0" applyFont="1" applyFill="1" applyBorder="1" applyAlignment="1">
      <alignment horizontal="left" vertical="center" wrapText="1"/>
    </xf>
    <xf numFmtId="0" fontId="7" fillId="33" borderId="10" xfId="0" applyFont="1" applyFill="1" applyBorder="1" applyAlignment="1">
      <alignment vertical="center" wrapText="1"/>
    </xf>
    <xf numFmtId="0" fontId="17" fillId="34" borderId="10" xfId="0" applyFont="1" applyFill="1" applyBorder="1" applyAlignment="1">
      <alignment vertical="center" wrapText="1"/>
    </xf>
    <xf numFmtId="0" fontId="6" fillId="34" borderId="10" xfId="0" applyFont="1" applyFill="1" applyBorder="1" applyAlignment="1">
      <alignment horizontal="right" vertical="top" wrapText="1"/>
    </xf>
    <xf numFmtId="0" fontId="6" fillId="34" borderId="10" xfId="0" applyFont="1" applyFill="1" applyBorder="1" applyAlignment="1">
      <alignment horizontal="right" vertical="top"/>
    </xf>
    <xf numFmtId="0" fontId="7" fillId="33" borderId="10" xfId="0" applyFont="1" applyFill="1" applyBorder="1" applyAlignment="1">
      <alignment horizontal="left" vertical="top" wrapText="1"/>
    </xf>
    <xf numFmtId="0" fontId="6" fillId="33" borderId="27" xfId="0" applyFont="1" applyFill="1" applyBorder="1" applyAlignment="1">
      <alignment horizontal="left" vertical="center" wrapText="1"/>
    </xf>
    <xf numFmtId="0" fontId="6" fillId="35" borderId="27" xfId="0" applyFont="1" applyFill="1" applyBorder="1" applyAlignment="1">
      <alignment horizontal="left" vertical="center" wrapText="1"/>
    </xf>
    <xf numFmtId="0" fontId="22" fillId="34" borderId="23" xfId="0" applyFont="1" applyFill="1" applyBorder="1" applyAlignment="1">
      <alignment vertical="center" wrapText="1"/>
    </xf>
    <xf numFmtId="0" fontId="22" fillId="34" borderId="17" xfId="0" applyFont="1" applyFill="1" applyBorder="1" applyAlignment="1">
      <alignment vertical="center" wrapText="1"/>
    </xf>
    <xf numFmtId="0" fontId="6" fillId="33" borderId="23" xfId="0" applyFont="1" applyFill="1" applyBorder="1" applyAlignment="1">
      <alignment horizontal="right" vertical="top" wrapText="1"/>
    </xf>
    <xf numFmtId="0" fontId="6" fillId="33" borderId="27" xfId="0" applyFont="1" applyFill="1" applyBorder="1" applyAlignment="1">
      <alignment horizontal="right" vertical="top" wrapText="1"/>
    </xf>
    <xf numFmtId="0" fontId="7" fillId="33" borderId="23" xfId="0" applyFont="1" applyFill="1" applyBorder="1" applyAlignment="1">
      <alignment horizontal="left" vertical="top" wrapText="1"/>
    </xf>
    <xf numFmtId="0" fontId="7" fillId="33" borderId="17" xfId="0" applyFont="1" applyFill="1" applyBorder="1" applyAlignment="1">
      <alignment horizontal="left" vertical="top" wrapText="1"/>
    </xf>
    <xf numFmtId="0" fontId="6" fillId="33" borderId="23" xfId="0" applyFont="1" applyFill="1" applyBorder="1" applyAlignment="1">
      <alignment horizontal="left" vertical="top"/>
    </xf>
    <xf numFmtId="0" fontId="6" fillId="33" borderId="17" xfId="0" applyFont="1" applyFill="1" applyBorder="1" applyAlignment="1">
      <alignment horizontal="left" vertical="top"/>
    </xf>
    <xf numFmtId="0" fontId="6" fillId="35" borderId="10" xfId="0" applyFont="1" applyFill="1" applyBorder="1" applyAlignment="1">
      <alignment horizontal="left" vertical="top" wrapText="1"/>
    </xf>
    <xf numFmtId="0" fontId="6" fillId="35" borderId="10" xfId="0" applyFont="1" applyFill="1" applyBorder="1" applyAlignment="1">
      <alignment horizontal="left" vertical="top"/>
    </xf>
    <xf numFmtId="0" fontId="6" fillId="33" borderId="23" xfId="0" applyFont="1" applyFill="1" applyBorder="1" applyAlignment="1">
      <alignment horizontal="left" vertical="center" wrapText="1"/>
    </xf>
    <xf numFmtId="0" fontId="6" fillId="33" borderId="17" xfId="0" applyFont="1" applyFill="1" applyBorder="1" applyAlignment="1">
      <alignment horizontal="left" vertical="center" wrapText="1"/>
    </xf>
    <xf numFmtId="0" fontId="6" fillId="33" borderId="23" xfId="0" applyFont="1" applyFill="1" applyBorder="1" applyAlignment="1">
      <alignment horizontal="right" vertical="top"/>
    </xf>
    <xf numFmtId="0" fontId="6" fillId="33" borderId="17" xfId="0" applyFont="1" applyFill="1" applyBorder="1" applyAlignment="1">
      <alignment horizontal="right" vertical="top"/>
    </xf>
    <xf numFmtId="0" fontId="6" fillId="33" borderId="23" xfId="0" applyFont="1" applyFill="1" applyBorder="1" applyAlignment="1">
      <alignment horizontal="left" vertical="top" wrapText="1"/>
    </xf>
    <xf numFmtId="0" fontId="6" fillId="33" borderId="17" xfId="0" applyFont="1" applyFill="1" applyBorder="1" applyAlignment="1">
      <alignment horizontal="left" vertical="top" wrapText="1"/>
    </xf>
    <xf numFmtId="0" fontId="6" fillId="35" borderId="23" xfId="0" applyFont="1" applyFill="1" applyBorder="1" applyAlignment="1">
      <alignment horizontal="left" vertical="center" wrapText="1"/>
    </xf>
    <xf numFmtId="0" fontId="6" fillId="35" borderId="17" xfId="0" applyFont="1" applyFill="1" applyBorder="1" applyAlignment="1">
      <alignment horizontal="left" vertical="center" wrapText="1"/>
    </xf>
    <xf numFmtId="0" fontId="9" fillId="33" borderId="23" xfId="0" applyFont="1" applyFill="1" applyBorder="1" applyAlignment="1">
      <alignment horizontal="center" vertical="center" wrapText="1"/>
    </xf>
    <xf numFmtId="0" fontId="9" fillId="33" borderId="27" xfId="0" applyFont="1" applyFill="1" applyBorder="1" applyAlignment="1">
      <alignment horizontal="center" vertical="center" wrapText="1"/>
    </xf>
    <xf numFmtId="0" fontId="6" fillId="34" borderId="10" xfId="0" applyFont="1" applyFill="1" applyBorder="1" applyAlignment="1">
      <alignment horizontal="right" vertical="center"/>
    </xf>
    <xf numFmtId="0" fontId="25" fillId="33" borderId="0" xfId="0" applyFont="1" applyFill="1" applyAlignment="1">
      <alignment horizontal="center" vertical="center"/>
    </xf>
    <xf numFmtId="0" fontId="10" fillId="33" borderId="0" xfId="0" applyFont="1" applyFill="1" applyAlignment="1">
      <alignment horizontal="center" vertical="center"/>
    </xf>
    <xf numFmtId="0" fontId="10" fillId="33" borderId="0" xfId="0" applyFont="1" applyFill="1" applyAlignment="1">
      <alignment vertical="center"/>
    </xf>
    <xf numFmtId="0" fontId="20" fillId="33" borderId="0" xfId="0" applyFont="1" applyFill="1" applyAlignment="1">
      <alignment horizontal="center" vertical="center"/>
    </xf>
    <xf numFmtId="0" fontId="10" fillId="33" borderId="0" xfId="0" applyFont="1" applyFill="1" applyAlignment="1">
      <alignment horizontal="center" vertical="center"/>
    </xf>
    <xf numFmtId="0" fontId="10" fillId="33" borderId="0" xfId="0" applyFont="1" applyFill="1" applyAlignment="1">
      <alignment vertical="center"/>
    </xf>
    <xf numFmtId="0" fontId="12" fillId="33" borderId="0" xfId="0" applyFont="1" applyFill="1" applyAlignment="1">
      <alignment horizontal="center" vertical="center"/>
    </xf>
    <xf numFmtId="0" fontId="2" fillId="33" borderId="0" xfId="0" applyFont="1" applyFill="1" applyAlignment="1">
      <alignment vertical="center" wrapText="1"/>
    </xf>
    <xf numFmtId="0" fontId="10" fillId="33" borderId="0" xfId="0" applyFont="1" applyFill="1" applyAlignment="1">
      <alignment vertical="center" wrapText="1"/>
    </xf>
    <xf numFmtId="0" fontId="6" fillId="33" borderId="23" xfId="0" applyFont="1" applyFill="1" applyBorder="1" applyAlignment="1">
      <alignment horizontal="center" vertical="center" wrapText="1"/>
    </xf>
    <xf numFmtId="0" fontId="9" fillId="33" borderId="17" xfId="0" applyFont="1" applyFill="1" applyBorder="1" applyAlignment="1">
      <alignment horizontal="center" vertical="center"/>
    </xf>
    <xf numFmtId="3" fontId="40" fillId="0" borderId="0" xfId="0" applyNumberFormat="1" applyFont="1" applyFill="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114"/>
  <sheetViews>
    <sheetView tabSelected="1" zoomScale="85" zoomScaleNormal="85" zoomScalePageLayoutView="0" workbookViewId="0" topLeftCell="A79">
      <selection activeCell="A73" sqref="A73:IV73"/>
    </sheetView>
  </sheetViews>
  <sheetFormatPr defaultColWidth="9.00390625" defaultRowHeight="16.5"/>
  <cols>
    <col min="1" max="2" width="11.125" style="29" customWidth="1"/>
    <col min="3" max="3" width="17.375" style="29" customWidth="1"/>
    <col min="4" max="4" width="13.50390625" style="29" customWidth="1"/>
    <col min="5" max="5" width="15.625" style="204" customWidth="1"/>
    <col min="6" max="6" width="16.125" style="29" customWidth="1"/>
    <col min="7" max="7" width="16.375" style="210" customWidth="1"/>
    <col min="8" max="8" width="15.25390625" style="148" customWidth="1"/>
    <col min="9" max="9" width="13.875" style="29" customWidth="1"/>
    <col min="10" max="10" width="16.625" style="208" customWidth="1"/>
    <col min="11" max="11" width="12.125" style="29" bestFit="1" customWidth="1"/>
    <col min="12" max="12" width="13.00390625" style="142" bestFit="1" customWidth="1"/>
    <col min="13" max="14" width="9.00390625" style="142" customWidth="1"/>
    <col min="15" max="16384" width="8.75390625" style="142" customWidth="1"/>
  </cols>
  <sheetData>
    <row r="1" spans="1:10" ht="21">
      <c r="A1" s="233" t="s">
        <v>148</v>
      </c>
      <c r="B1" s="234"/>
      <c r="C1" s="234"/>
      <c r="D1" s="234"/>
      <c r="E1" s="234"/>
      <c r="F1" s="234"/>
      <c r="G1" s="234"/>
      <c r="H1" s="234"/>
      <c r="I1" s="234"/>
      <c r="J1" s="234"/>
    </row>
    <row r="2" spans="1:10" ht="24.75">
      <c r="A2" s="239" t="s">
        <v>91</v>
      </c>
      <c r="B2" s="234"/>
      <c r="C2" s="234"/>
      <c r="D2" s="234"/>
      <c r="E2" s="234"/>
      <c r="F2" s="234"/>
      <c r="G2" s="234"/>
      <c r="H2" s="234"/>
      <c r="I2" s="234"/>
      <c r="J2" s="234"/>
    </row>
    <row r="3" spans="1:10" ht="19.5">
      <c r="A3" s="238" t="s">
        <v>149</v>
      </c>
      <c r="B3" s="234"/>
      <c r="C3" s="234"/>
      <c r="D3" s="234"/>
      <c r="E3" s="234"/>
      <c r="F3" s="234"/>
      <c r="G3" s="234"/>
      <c r="H3" s="234"/>
      <c r="I3" s="234"/>
      <c r="J3" s="234"/>
    </row>
    <row r="4" spans="1:11" s="143" customFormat="1" ht="30" customHeight="1">
      <c r="A4" s="227" t="s">
        <v>150</v>
      </c>
      <c r="B4" s="228"/>
      <c r="C4" s="228"/>
      <c r="D4" s="228"/>
      <c r="E4" s="228"/>
      <c r="F4" s="228"/>
      <c r="G4" s="228"/>
      <c r="H4" s="228"/>
      <c r="I4" s="228"/>
      <c r="J4" s="228"/>
      <c r="K4" s="148"/>
    </row>
    <row r="5" spans="1:11" s="143" customFormat="1" ht="19.5">
      <c r="A5" s="149" t="s">
        <v>183</v>
      </c>
      <c r="B5" s="150"/>
      <c r="C5" s="150"/>
      <c r="D5" s="150"/>
      <c r="E5" s="151"/>
      <c r="F5" s="150"/>
      <c r="G5" s="151"/>
      <c r="H5" s="150"/>
      <c r="I5" s="150"/>
      <c r="J5" s="205"/>
      <c r="K5" s="148"/>
    </row>
    <row r="6" spans="1:11" s="143" customFormat="1" ht="19.5">
      <c r="A6" s="149" t="s">
        <v>0</v>
      </c>
      <c r="B6" s="150"/>
      <c r="C6" s="150"/>
      <c r="D6" s="150"/>
      <c r="E6" s="151"/>
      <c r="F6" s="150"/>
      <c r="G6" s="151"/>
      <c r="H6" s="150"/>
      <c r="I6" s="150"/>
      <c r="J6" s="205"/>
      <c r="K6" s="148"/>
    </row>
    <row r="7" spans="1:11" s="143" customFormat="1" ht="19.5" customHeight="1">
      <c r="A7" s="152" t="s">
        <v>151</v>
      </c>
      <c r="B7" s="153"/>
      <c r="C7" s="153"/>
      <c r="D7" s="153"/>
      <c r="E7" s="153"/>
      <c r="G7" s="154">
        <v>144669801</v>
      </c>
      <c r="H7" s="149" t="s">
        <v>112</v>
      </c>
      <c r="I7" s="153"/>
      <c r="J7" s="206"/>
      <c r="K7" s="148"/>
    </row>
    <row r="8" spans="1:11" s="143" customFormat="1" ht="19.5" customHeight="1">
      <c r="A8" s="227" t="s">
        <v>152</v>
      </c>
      <c r="B8" s="237"/>
      <c r="C8" s="237"/>
      <c r="D8" s="237"/>
      <c r="E8" s="237"/>
      <c r="F8" s="237"/>
      <c r="G8" s="237"/>
      <c r="H8" s="237"/>
      <c r="I8" s="237"/>
      <c r="J8" s="237"/>
      <c r="K8" s="148"/>
    </row>
    <row r="9" spans="1:11" s="143" customFormat="1" ht="19.5" customHeight="1">
      <c r="A9" s="152" t="s">
        <v>153</v>
      </c>
      <c r="B9" s="153"/>
      <c r="C9" s="153"/>
      <c r="D9" s="153"/>
      <c r="E9" s="153"/>
      <c r="F9" s="154">
        <v>153685694</v>
      </c>
      <c r="G9" s="152" t="s">
        <v>111</v>
      </c>
      <c r="H9" s="153"/>
      <c r="I9" s="153"/>
      <c r="J9" s="206"/>
      <c r="K9" s="155"/>
    </row>
    <row r="10" spans="1:11" s="143" customFormat="1" ht="19.5" customHeight="1">
      <c r="A10" s="149" t="s">
        <v>1</v>
      </c>
      <c r="B10" s="150"/>
      <c r="C10" s="150"/>
      <c r="D10" s="150"/>
      <c r="E10" s="151"/>
      <c r="F10" s="150"/>
      <c r="G10" s="151"/>
      <c r="H10" s="150"/>
      <c r="I10" s="150"/>
      <c r="J10" s="205"/>
      <c r="K10" s="148"/>
    </row>
    <row r="11" spans="1:11" s="143" customFormat="1" ht="19.5" customHeight="1">
      <c r="A11" s="227" t="s">
        <v>154</v>
      </c>
      <c r="B11" s="237"/>
      <c r="C11" s="237"/>
      <c r="D11" s="237"/>
      <c r="E11" s="237"/>
      <c r="F11" s="237"/>
      <c r="G11" s="237"/>
      <c r="H11" s="237"/>
      <c r="I11" s="237"/>
      <c r="J11" s="237"/>
      <c r="K11" s="148"/>
    </row>
    <row r="12" spans="1:11" s="143" customFormat="1" ht="19.5" customHeight="1">
      <c r="A12" s="227" t="s">
        <v>182</v>
      </c>
      <c r="B12" s="228"/>
      <c r="C12" s="228"/>
      <c r="D12" s="228"/>
      <c r="E12" s="228"/>
      <c r="F12" s="228"/>
      <c r="G12" s="228"/>
      <c r="H12" s="228"/>
      <c r="I12" s="228"/>
      <c r="J12" s="228"/>
      <c r="K12" s="148"/>
    </row>
    <row r="13" spans="1:11" s="143" customFormat="1" ht="19.5">
      <c r="A13" s="156" t="s">
        <v>2</v>
      </c>
      <c r="B13" s="157"/>
      <c r="C13" s="157"/>
      <c r="D13" s="158"/>
      <c r="E13" s="159"/>
      <c r="F13" s="158"/>
      <c r="G13" s="159"/>
      <c r="H13" s="158"/>
      <c r="I13" s="160" t="s">
        <v>3</v>
      </c>
      <c r="J13" s="207"/>
      <c r="K13" s="161"/>
    </row>
    <row r="14" spans="1:11" s="143" customFormat="1" ht="39.75" customHeight="1">
      <c r="A14" s="235" t="s">
        <v>137</v>
      </c>
      <c r="B14" s="236"/>
      <c r="C14" s="162" t="s">
        <v>9</v>
      </c>
      <c r="D14" s="162" t="s">
        <v>30</v>
      </c>
      <c r="E14" s="163" t="s">
        <v>69</v>
      </c>
      <c r="F14" s="162" t="s">
        <v>70</v>
      </c>
      <c r="G14" s="163" t="s">
        <v>71</v>
      </c>
      <c r="H14" s="164" t="s">
        <v>68</v>
      </c>
      <c r="I14" s="165" t="s">
        <v>72</v>
      </c>
      <c r="J14" s="214" t="s">
        <v>173</v>
      </c>
      <c r="K14" s="161"/>
    </row>
    <row r="15" spans="1:11" s="143" customFormat="1" ht="23.25" customHeight="1">
      <c r="A15" s="231" t="s">
        <v>22</v>
      </c>
      <c r="B15" s="231"/>
      <c r="C15" s="175">
        <v>20464000</v>
      </c>
      <c r="D15" s="167">
        <v>69850</v>
      </c>
      <c r="E15" s="167">
        <v>1622826</v>
      </c>
      <c r="F15" s="167">
        <v>2242763</v>
      </c>
      <c r="G15" s="177">
        <v>9193222</v>
      </c>
      <c r="H15" s="212">
        <f aca="true" t="shared" si="0" ref="H15:H25">SUM(D15:G15)</f>
        <v>13128661</v>
      </c>
      <c r="I15" s="211">
        <f aca="true" t="shared" si="1" ref="I15:I43">H15/C15</f>
        <v>0.6415491106333072</v>
      </c>
      <c r="J15" s="209"/>
      <c r="K15" s="161"/>
    </row>
    <row r="16" spans="1:11" s="143" customFormat="1" ht="45.75" customHeight="1">
      <c r="A16" s="230" t="s">
        <v>60</v>
      </c>
      <c r="B16" s="230"/>
      <c r="C16" s="166">
        <v>85000</v>
      </c>
      <c r="D16" s="166">
        <v>0</v>
      </c>
      <c r="E16" s="168"/>
      <c r="F16" s="166">
        <v>14970</v>
      </c>
      <c r="G16" s="168">
        <v>54710</v>
      </c>
      <c r="H16" s="166">
        <f t="shared" si="0"/>
        <v>69680</v>
      </c>
      <c r="I16" s="169">
        <f t="shared" si="1"/>
        <v>0.819764705882353</v>
      </c>
      <c r="J16" s="171"/>
      <c r="K16" s="161"/>
    </row>
    <row r="17" spans="1:11" s="143" customFormat="1" ht="97.5" customHeight="1">
      <c r="A17" s="230" t="s">
        <v>61</v>
      </c>
      <c r="B17" s="230"/>
      <c r="C17" s="166">
        <v>1500000</v>
      </c>
      <c r="D17" s="166">
        <v>0</v>
      </c>
      <c r="E17" s="168"/>
      <c r="F17" s="166">
        <v>72560</v>
      </c>
      <c r="G17" s="168">
        <v>1970485</v>
      </c>
      <c r="H17" s="166">
        <f t="shared" si="0"/>
        <v>2043045</v>
      </c>
      <c r="I17" s="169">
        <f t="shared" si="1"/>
        <v>1.36203</v>
      </c>
      <c r="J17" s="171" t="s">
        <v>166</v>
      </c>
      <c r="K17" s="161"/>
    </row>
    <row r="18" spans="1:11" s="143" customFormat="1" ht="48.75" customHeight="1">
      <c r="A18" s="230" t="s">
        <v>62</v>
      </c>
      <c r="B18" s="230"/>
      <c r="C18" s="166">
        <v>2800000</v>
      </c>
      <c r="D18" s="166">
        <v>0</v>
      </c>
      <c r="E18" s="168">
        <v>0</v>
      </c>
      <c r="F18" s="166">
        <v>1464485</v>
      </c>
      <c r="G18" s="166">
        <v>1139070</v>
      </c>
      <c r="H18" s="166">
        <f t="shared" si="0"/>
        <v>2603555</v>
      </c>
      <c r="I18" s="169">
        <f t="shared" si="1"/>
        <v>0.9298410714285714</v>
      </c>
      <c r="J18" s="171"/>
      <c r="K18" s="161"/>
    </row>
    <row r="19" spans="1:11" s="143" customFormat="1" ht="48" customHeight="1">
      <c r="A19" s="230" t="s">
        <v>63</v>
      </c>
      <c r="B19" s="230"/>
      <c r="C19" s="166">
        <v>7000000</v>
      </c>
      <c r="D19" s="166">
        <v>0</v>
      </c>
      <c r="E19" s="166">
        <v>1300251</v>
      </c>
      <c r="F19" s="166">
        <v>0</v>
      </c>
      <c r="G19" s="168">
        <v>4942207</v>
      </c>
      <c r="H19" s="166">
        <f t="shared" si="0"/>
        <v>6242458</v>
      </c>
      <c r="I19" s="169">
        <f t="shared" si="1"/>
        <v>0.8917797142857142</v>
      </c>
      <c r="J19" s="171"/>
      <c r="K19" s="161"/>
    </row>
    <row r="20" spans="1:12" s="143" customFormat="1" ht="56.25" customHeight="1">
      <c r="A20" s="230" t="s">
        <v>64</v>
      </c>
      <c r="B20" s="230"/>
      <c r="C20" s="166">
        <v>700000</v>
      </c>
      <c r="D20" s="166">
        <v>0</v>
      </c>
      <c r="E20" s="168"/>
      <c r="F20" s="166">
        <v>0</v>
      </c>
      <c r="G20" s="168">
        <v>0</v>
      </c>
      <c r="H20" s="166">
        <f t="shared" si="0"/>
        <v>0</v>
      </c>
      <c r="I20" s="169">
        <f t="shared" si="1"/>
        <v>0</v>
      </c>
      <c r="J20" s="171" t="s">
        <v>142</v>
      </c>
      <c r="K20" s="161"/>
      <c r="L20" s="145"/>
    </row>
    <row r="21" spans="1:11" s="143" customFormat="1" ht="60.75" customHeight="1">
      <c r="A21" s="230" t="s">
        <v>65</v>
      </c>
      <c r="B21" s="230"/>
      <c r="C21" s="166">
        <v>3000000</v>
      </c>
      <c r="D21" s="166">
        <v>48000</v>
      </c>
      <c r="E21" s="168">
        <v>186198</v>
      </c>
      <c r="F21" s="166">
        <v>69000</v>
      </c>
      <c r="G21" s="168">
        <v>72270</v>
      </c>
      <c r="H21" s="166">
        <f>SUM(D21:G21)</f>
        <v>375468</v>
      </c>
      <c r="I21" s="169">
        <f t="shared" si="1"/>
        <v>0.125156</v>
      </c>
      <c r="J21" s="171" t="s">
        <v>139</v>
      </c>
      <c r="K21" s="161"/>
    </row>
    <row r="22" spans="1:11" s="143" customFormat="1" ht="84" customHeight="1">
      <c r="A22" s="230" t="s">
        <v>66</v>
      </c>
      <c r="B22" s="230"/>
      <c r="C22" s="166">
        <v>150000</v>
      </c>
      <c r="D22" s="166">
        <v>5850</v>
      </c>
      <c r="E22" s="168">
        <v>9180</v>
      </c>
      <c r="F22" s="166">
        <v>12960</v>
      </c>
      <c r="G22" s="168">
        <v>31320</v>
      </c>
      <c r="H22" s="166">
        <f t="shared" si="0"/>
        <v>59310</v>
      </c>
      <c r="I22" s="169">
        <f t="shared" si="1"/>
        <v>0.3954</v>
      </c>
      <c r="J22" s="171" t="s">
        <v>167</v>
      </c>
      <c r="K22" s="161"/>
    </row>
    <row r="23" spans="1:11" s="143" customFormat="1" ht="90" customHeight="1">
      <c r="A23" s="230" t="s">
        <v>67</v>
      </c>
      <c r="B23" s="230"/>
      <c r="C23" s="166">
        <v>2500000</v>
      </c>
      <c r="D23" s="166">
        <v>0</v>
      </c>
      <c r="E23" s="168"/>
      <c r="F23" s="172">
        <v>169222</v>
      </c>
      <c r="G23" s="168">
        <v>351205</v>
      </c>
      <c r="H23" s="166">
        <f t="shared" si="0"/>
        <v>520427</v>
      </c>
      <c r="I23" s="169">
        <f t="shared" si="1"/>
        <v>0.2081708</v>
      </c>
      <c r="J23" s="171" t="s">
        <v>140</v>
      </c>
      <c r="K23" s="161"/>
    </row>
    <row r="24" spans="1:11" s="143" customFormat="1" ht="63" customHeight="1">
      <c r="A24" s="230" t="s">
        <v>155</v>
      </c>
      <c r="B24" s="230"/>
      <c r="C24" s="166">
        <v>700000</v>
      </c>
      <c r="D24" s="166">
        <v>0</v>
      </c>
      <c r="E24" s="168">
        <v>67052</v>
      </c>
      <c r="F24" s="166">
        <v>292612</v>
      </c>
      <c r="G24" s="168">
        <v>335460</v>
      </c>
      <c r="H24" s="166">
        <f t="shared" si="0"/>
        <v>695124</v>
      </c>
      <c r="I24" s="169">
        <f t="shared" si="1"/>
        <v>0.9930342857142858</v>
      </c>
      <c r="J24" s="171"/>
      <c r="K24" s="161"/>
    </row>
    <row r="25" spans="1:11" s="143" customFormat="1" ht="61.5" customHeight="1">
      <c r="A25" s="230" t="s">
        <v>86</v>
      </c>
      <c r="B25" s="230"/>
      <c r="C25" s="172">
        <v>2029000</v>
      </c>
      <c r="D25" s="172">
        <v>16000</v>
      </c>
      <c r="E25" s="173">
        <v>60145</v>
      </c>
      <c r="F25" s="172">
        <v>146954</v>
      </c>
      <c r="G25" s="173">
        <v>296495</v>
      </c>
      <c r="H25" s="166">
        <f t="shared" si="0"/>
        <v>519594</v>
      </c>
      <c r="I25" s="169">
        <f t="shared" si="1"/>
        <v>0.2560837851158206</v>
      </c>
      <c r="J25" s="174" t="s">
        <v>141</v>
      </c>
      <c r="K25" s="161"/>
    </row>
    <row r="26" spans="1:11" s="143" customFormat="1" ht="23.25" customHeight="1">
      <c r="A26" s="219" t="s">
        <v>13</v>
      </c>
      <c r="B26" s="219"/>
      <c r="C26" s="175">
        <f aca="true" t="shared" si="2" ref="C26:H26">SUM(C16:C25)</f>
        <v>20464000</v>
      </c>
      <c r="D26" s="176">
        <f t="shared" si="2"/>
        <v>69850</v>
      </c>
      <c r="E26" s="177">
        <f t="shared" si="2"/>
        <v>1622826</v>
      </c>
      <c r="F26" s="177">
        <f t="shared" si="2"/>
        <v>2242763</v>
      </c>
      <c r="G26" s="177">
        <f t="shared" si="2"/>
        <v>9193222</v>
      </c>
      <c r="H26" s="212">
        <f t="shared" si="2"/>
        <v>13128661</v>
      </c>
      <c r="I26" s="211">
        <f t="shared" si="1"/>
        <v>0.6415491106333072</v>
      </c>
      <c r="J26" s="178"/>
      <c r="K26" s="179"/>
    </row>
    <row r="27" spans="1:11" s="143" customFormat="1" ht="23.25" customHeight="1">
      <c r="A27" s="231" t="s">
        <v>15</v>
      </c>
      <c r="B27" s="231"/>
      <c r="C27" s="175">
        <v>9655000</v>
      </c>
      <c r="D27" s="175">
        <v>12800</v>
      </c>
      <c r="E27" s="177">
        <v>2418615</v>
      </c>
      <c r="F27" s="175">
        <v>2315987</v>
      </c>
      <c r="G27" s="177">
        <v>3499663</v>
      </c>
      <c r="H27" s="175">
        <f>SUM(D27:G27)</f>
        <v>8247065</v>
      </c>
      <c r="I27" s="211">
        <f t="shared" si="1"/>
        <v>0.8541755567063698</v>
      </c>
      <c r="J27" s="178"/>
      <c r="K27" s="161"/>
    </row>
    <row r="28" spans="1:11" s="143" customFormat="1" ht="57" customHeight="1">
      <c r="A28" s="218" t="s">
        <v>23</v>
      </c>
      <c r="B28" s="218"/>
      <c r="C28" s="172">
        <v>1448000</v>
      </c>
      <c r="D28" s="166">
        <v>0</v>
      </c>
      <c r="E28" s="168">
        <v>969120</v>
      </c>
      <c r="F28" s="166">
        <v>95520</v>
      </c>
      <c r="G28" s="168">
        <v>187460</v>
      </c>
      <c r="H28" s="166">
        <f>SUM(D28:G28)</f>
        <v>1252100</v>
      </c>
      <c r="I28" s="169">
        <f t="shared" si="1"/>
        <v>0.8647099447513812</v>
      </c>
      <c r="J28" s="174"/>
      <c r="K28" s="161"/>
    </row>
    <row r="29" spans="1:11" s="143" customFormat="1" ht="42.75" customHeight="1">
      <c r="A29" s="218" t="s">
        <v>27</v>
      </c>
      <c r="B29" s="218"/>
      <c r="C29" s="172">
        <v>2500000</v>
      </c>
      <c r="D29" s="166">
        <v>0</v>
      </c>
      <c r="E29" s="168">
        <v>572485</v>
      </c>
      <c r="F29" s="166">
        <v>510006</v>
      </c>
      <c r="G29" s="168">
        <v>1358037</v>
      </c>
      <c r="H29" s="166">
        <f>SUM(D29:G29)</f>
        <v>2440528</v>
      </c>
      <c r="I29" s="169">
        <f t="shared" si="1"/>
        <v>0.9762112</v>
      </c>
      <c r="J29" s="174"/>
      <c r="K29" s="161"/>
    </row>
    <row r="30" spans="1:11" s="143" customFormat="1" ht="126" customHeight="1">
      <c r="A30" s="218" t="s">
        <v>24</v>
      </c>
      <c r="B30" s="218"/>
      <c r="C30" s="172">
        <v>450000</v>
      </c>
      <c r="D30" s="166">
        <v>0</v>
      </c>
      <c r="E30" s="168">
        <v>34650</v>
      </c>
      <c r="F30" s="166">
        <v>0</v>
      </c>
      <c r="G30" s="168">
        <v>25369</v>
      </c>
      <c r="H30" s="166">
        <f>SUM(D30:G30)</f>
        <v>60019</v>
      </c>
      <c r="I30" s="169">
        <f t="shared" si="1"/>
        <v>0.13337555555555555</v>
      </c>
      <c r="J30" s="174" t="s">
        <v>168</v>
      </c>
      <c r="K30" s="161"/>
    </row>
    <row r="31" spans="1:11" s="143" customFormat="1" ht="55.5" customHeight="1">
      <c r="A31" s="218" t="s">
        <v>25</v>
      </c>
      <c r="B31" s="218"/>
      <c r="C31" s="172">
        <v>50000</v>
      </c>
      <c r="D31" s="166">
        <v>0</v>
      </c>
      <c r="E31" s="168">
        <v>0</v>
      </c>
      <c r="F31" s="166">
        <v>0</v>
      </c>
      <c r="G31" s="168">
        <v>0</v>
      </c>
      <c r="H31" s="166">
        <v>0</v>
      </c>
      <c r="I31" s="169">
        <f t="shared" si="1"/>
        <v>0</v>
      </c>
      <c r="J31" s="174" t="s">
        <v>169</v>
      </c>
      <c r="K31" s="161"/>
    </row>
    <row r="32" spans="1:11" s="143" customFormat="1" ht="48" customHeight="1">
      <c r="A32" s="218" t="s">
        <v>28</v>
      </c>
      <c r="B32" s="218"/>
      <c r="C32" s="172">
        <v>950000</v>
      </c>
      <c r="D32" s="166">
        <v>0</v>
      </c>
      <c r="E32" s="168">
        <v>386900</v>
      </c>
      <c r="F32" s="166">
        <v>545352</v>
      </c>
      <c r="G32" s="168">
        <v>0</v>
      </c>
      <c r="H32" s="166">
        <f>SUM(E32:G32)</f>
        <v>932252</v>
      </c>
      <c r="I32" s="169">
        <f t="shared" si="1"/>
        <v>0.9813178947368421</v>
      </c>
      <c r="J32" s="174"/>
      <c r="K32" s="161"/>
    </row>
    <row r="33" spans="1:11" s="143" customFormat="1" ht="48" customHeight="1">
      <c r="A33" s="218" t="s">
        <v>26</v>
      </c>
      <c r="B33" s="218"/>
      <c r="C33" s="172">
        <v>2000000</v>
      </c>
      <c r="D33" s="166">
        <v>0</v>
      </c>
      <c r="E33" s="168">
        <v>0</v>
      </c>
      <c r="F33" s="166">
        <v>223909</v>
      </c>
      <c r="G33" s="168">
        <v>1440344</v>
      </c>
      <c r="H33" s="166">
        <f aca="true" t="shared" si="3" ref="H33:H44">SUM(D33:G33)</f>
        <v>1664253</v>
      </c>
      <c r="I33" s="169">
        <f t="shared" si="1"/>
        <v>0.8321265</v>
      </c>
      <c r="J33" s="174"/>
      <c r="K33" s="179"/>
    </row>
    <row r="34" spans="1:11" s="143" customFormat="1" ht="42" customHeight="1">
      <c r="A34" s="218" t="s">
        <v>29</v>
      </c>
      <c r="B34" s="218"/>
      <c r="C34" s="172">
        <v>2257000</v>
      </c>
      <c r="D34" s="166">
        <v>12800</v>
      </c>
      <c r="E34" s="180">
        <v>455460</v>
      </c>
      <c r="F34" s="166">
        <v>941200</v>
      </c>
      <c r="G34" s="168">
        <v>488453</v>
      </c>
      <c r="H34" s="166">
        <f t="shared" si="3"/>
        <v>1897913</v>
      </c>
      <c r="I34" s="169">
        <f t="shared" si="1"/>
        <v>0.8409007532122286</v>
      </c>
      <c r="J34" s="174"/>
      <c r="K34" s="179"/>
    </row>
    <row r="35" spans="1:11" s="143" customFormat="1" ht="23.25" customHeight="1">
      <c r="A35" s="219" t="s">
        <v>12</v>
      </c>
      <c r="B35" s="219"/>
      <c r="C35" s="181">
        <f>SUM(C28:C34)</f>
        <v>9655000</v>
      </c>
      <c r="D35" s="175">
        <f>SUM(D28:D34)</f>
        <v>12800</v>
      </c>
      <c r="E35" s="182">
        <f>SUM(E28:E34)</f>
        <v>2418615</v>
      </c>
      <c r="F35" s="175">
        <v>2315987</v>
      </c>
      <c r="G35" s="177">
        <f>SUM(G28:G34)</f>
        <v>3499663</v>
      </c>
      <c r="H35" s="175">
        <f t="shared" si="3"/>
        <v>8247065</v>
      </c>
      <c r="I35" s="211">
        <f t="shared" si="1"/>
        <v>0.8541755567063698</v>
      </c>
      <c r="J35" s="183"/>
      <c r="K35" s="179"/>
    </row>
    <row r="36" spans="1:11" s="143" customFormat="1" ht="23.25" customHeight="1">
      <c r="A36" s="231" t="s">
        <v>16</v>
      </c>
      <c r="B36" s="231"/>
      <c r="C36" s="184">
        <v>23523000</v>
      </c>
      <c r="D36" s="167">
        <v>3935289</v>
      </c>
      <c r="E36" s="167">
        <v>4621619</v>
      </c>
      <c r="F36" s="167">
        <v>5855921</v>
      </c>
      <c r="G36" s="177">
        <v>8689752</v>
      </c>
      <c r="H36" s="175">
        <f t="shared" si="3"/>
        <v>23102581</v>
      </c>
      <c r="I36" s="211">
        <f t="shared" si="1"/>
        <v>0.9821273221952982</v>
      </c>
      <c r="J36" s="185"/>
      <c r="K36" s="161"/>
    </row>
    <row r="37" spans="1:11" s="143" customFormat="1" ht="57" customHeight="1">
      <c r="A37" s="218" t="s">
        <v>50</v>
      </c>
      <c r="B37" s="218"/>
      <c r="C37" s="172">
        <v>300000</v>
      </c>
      <c r="D37" s="166">
        <v>0</v>
      </c>
      <c r="E37" s="168">
        <v>0</v>
      </c>
      <c r="F37" s="168">
        <v>250000</v>
      </c>
      <c r="G37" s="168">
        <v>56189</v>
      </c>
      <c r="H37" s="166">
        <f t="shared" si="3"/>
        <v>306189</v>
      </c>
      <c r="I37" s="169">
        <f t="shared" si="1"/>
        <v>1.02063</v>
      </c>
      <c r="J37" s="216" t="s">
        <v>175</v>
      </c>
      <c r="K37" s="186"/>
    </row>
    <row r="38" spans="1:11" s="143" customFormat="1" ht="75" customHeight="1">
      <c r="A38" s="218" t="s">
        <v>51</v>
      </c>
      <c r="B38" s="218"/>
      <c r="C38" s="172">
        <v>550000</v>
      </c>
      <c r="D38" s="166">
        <v>0</v>
      </c>
      <c r="E38" s="168">
        <v>0</v>
      </c>
      <c r="F38" s="168">
        <v>0</v>
      </c>
      <c r="G38" s="168">
        <v>550000</v>
      </c>
      <c r="H38" s="166">
        <f t="shared" si="3"/>
        <v>550000</v>
      </c>
      <c r="I38" s="169">
        <f t="shared" si="1"/>
        <v>1</v>
      </c>
      <c r="J38" s="174"/>
      <c r="K38" s="186"/>
    </row>
    <row r="39" spans="1:11" s="143" customFormat="1" ht="113.25" customHeight="1">
      <c r="A39" s="218" t="s">
        <v>52</v>
      </c>
      <c r="B39" s="218"/>
      <c r="C39" s="172">
        <v>1000000</v>
      </c>
      <c r="D39" s="166">
        <v>182092</v>
      </c>
      <c r="E39" s="168">
        <v>328542</v>
      </c>
      <c r="F39" s="168">
        <v>361912</v>
      </c>
      <c r="G39" s="168">
        <v>613945</v>
      </c>
      <c r="H39" s="166">
        <f t="shared" si="3"/>
        <v>1486491</v>
      </c>
      <c r="I39" s="169">
        <f t="shared" si="1"/>
        <v>1.486491</v>
      </c>
      <c r="J39" s="174" t="s">
        <v>165</v>
      </c>
      <c r="K39" s="161"/>
    </row>
    <row r="40" spans="1:11" s="143" customFormat="1" ht="60.75" customHeight="1">
      <c r="A40" s="218" t="s">
        <v>53</v>
      </c>
      <c r="B40" s="218"/>
      <c r="C40" s="172">
        <v>1400000</v>
      </c>
      <c r="D40" s="166">
        <v>248040</v>
      </c>
      <c r="E40" s="168">
        <v>249990</v>
      </c>
      <c r="F40" s="168">
        <v>236730</v>
      </c>
      <c r="G40" s="168">
        <v>295230</v>
      </c>
      <c r="H40" s="166">
        <f t="shared" si="3"/>
        <v>1029990</v>
      </c>
      <c r="I40" s="169">
        <f t="shared" si="1"/>
        <v>0.7357071428571429</v>
      </c>
      <c r="J40" s="174" t="s">
        <v>164</v>
      </c>
      <c r="K40" s="161"/>
    </row>
    <row r="41" spans="1:11" s="143" customFormat="1" ht="57" customHeight="1">
      <c r="A41" s="218" t="s">
        <v>59</v>
      </c>
      <c r="B41" s="218"/>
      <c r="C41" s="172">
        <v>5576000</v>
      </c>
      <c r="D41" s="166">
        <v>781723</v>
      </c>
      <c r="E41" s="168">
        <v>1158496</v>
      </c>
      <c r="F41" s="168">
        <v>716234</v>
      </c>
      <c r="G41" s="168">
        <v>2919547</v>
      </c>
      <c r="H41" s="166">
        <f t="shared" si="3"/>
        <v>5576000</v>
      </c>
      <c r="I41" s="169">
        <f t="shared" si="1"/>
        <v>1</v>
      </c>
      <c r="J41" s="174"/>
      <c r="K41" s="179"/>
    </row>
    <row r="42" spans="1:11" s="143" customFormat="1" ht="42" customHeight="1">
      <c r="A42" s="218" t="s">
        <v>54</v>
      </c>
      <c r="B42" s="218"/>
      <c r="C42" s="172">
        <v>1600000</v>
      </c>
      <c r="D42" s="166">
        <v>315020</v>
      </c>
      <c r="E42" s="168">
        <v>321090</v>
      </c>
      <c r="F42" s="168">
        <v>322500</v>
      </c>
      <c r="G42" s="168">
        <v>434550</v>
      </c>
      <c r="H42" s="166">
        <f t="shared" si="3"/>
        <v>1393160</v>
      </c>
      <c r="I42" s="169">
        <f t="shared" si="1"/>
        <v>0.870725</v>
      </c>
      <c r="J42" s="174"/>
      <c r="K42" s="161"/>
    </row>
    <row r="43" spans="1:11" s="143" customFormat="1" ht="114.75" customHeight="1">
      <c r="A43" s="218" t="s">
        <v>55</v>
      </c>
      <c r="B43" s="218"/>
      <c r="C43" s="172">
        <v>1200000</v>
      </c>
      <c r="D43" s="166">
        <v>238564</v>
      </c>
      <c r="E43" s="168">
        <v>316490</v>
      </c>
      <c r="F43" s="168">
        <v>503050</v>
      </c>
      <c r="G43" s="168">
        <v>222418</v>
      </c>
      <c r="H43" s="166">
        <f t="shared" si="3"/>
        <v>1280522</v>
      </c>
      <c r="I43" s="169">
        <f t="shared" si="1"/>
        <v>1.0671016666666666</v>
      </c>
      <c r="J43" s="174" t="s">
        <v>181</v>
      </c>
      <c r="K43" s="161"/>
    </row>
    <row r="44" spans="1:11" s="143" customFormat="1" ht="99" customHeight="1">
      <c r="A44" s="218" t="s">
        <v>56</v>
      </c>
      <c r="B44" s="218"/>
      <c r="C44" s="172">
        <v>4500000</v>
      </c>
      <c r="D44" s="166">
        <v>626500</v>
      </c>
      <c r="E44" s="168">
        <v>1493900</v>
      </c>
      <c r="F44" s="168">
        <v>1233100</v>
      </c>
      <c r="G44" s="168">
        <v>1731000</v>
      </c>
      <c r="H44" s="166">
        <f t="shared" si="3"/>
        <v>5084500</v>
      </c>
      <c r="I44" s="169">
        <f>H44/C44</f>
        <v>1.129888888888889</v>
      </c>
      <c r="J44" s="174" t="s">
        <v>143</v>
      </c>
      <c r="K44" s="161"/>
    </row>
    <row r="45" spans="1:11" s="143" customFormat="1" ht="153.75" customHeight="1">
      <c r="A45" s="218" t="s">
        <v>57</v>
      </c>
      <c r="B45" s="218"/>
      <c r="C45" s="172">
        <v>800000</v>
      </c>
      <c r="D45" s="166">
        <v>253325</v>
      </c>
      <c r="E45" s="168">
        <v>269306</v>
      </c>
      <c r="F45" s="166">
        <v>253325</v>
      </c>
      <c r="G45" s="168">
        <v>552325</v>
      </c>
      <c r="H45" s="166">
        <f aca="true" t="shared" si="4" ref="H45:H51">SUM(D45:G45)</f>
        <v>1328281</v>
      </c>
      <c r="I45" s="169">
        <f>H45/C45</f>
        <v>1.66035125</v>
      </c>
      <c r="J45" s="174" t="s">
        <v>188</v>
      </c>
      <c r="K45" s="161"/>
    </row>
    <row r="46" spans="1:11" s="143" customFormat="1" ht="104.25" customHeight="1">
      <c r="A46" s="218" t="s">
        <v>58</v>
      </c>
      <c r="B46" s="218"/>
      <c r="C46" s="187">
        <v>100000</v>
      </c>
      <c r="D46" s="188">
        <v>0</v>
      </c>
      <c r="E46" s="144">
        <v>0</v>
      </c>
      <c r="F46" s="144">
        <v>0</v>
      </c>
      <c r="G46" s="144">
        <v>35000</v>
      </c>
      <c r="H46" s="166">
        <f t="shared" si="4"/>
        <v>35000</v>
      </c>
      <c r="I46" s="169">
        <f>H46/C46</f>
        <v>0.35</v>
      </c>
      <c r="J46" s="174" t="s">
        <v>144</v>
      </c>
      <c r="K46" s="161"/>
    </row>
    <row r="47" spans="1:11" s="143" customFormat="1" ht="56.25" customHeight="1">
      <c r="A47" s="218" t="s">
        <v>81</v>
      </c>
      <c r="B47" s="218"/>
      <c r="C47" s="187">
        <v>300000</v>
      </c>
      <c r="D47" s="188">
        <v>135000</v>
      </c>
      <c r="E47" s="144">
        <v>20250</v>
      </c>
      <c r="F47" s="144">
        <v>13500</v>
      </c>
      <c r="G47" s="144">
        <v>6750</v>
      </c>
      <c r="H47" s="166">
        <f t="shared" si="4"/>
        <v>175500</v>
      </c>
      <c r="I47" s="169">
        <f>H47/C47</f>
        <v>0.585</v>
      </c>
      <c r="J47" s="174" t="s">
        <v>179</v>
      </c>
      <c r="K47" s="161"/>
    </row>
    <row r="48" spans="1:12" s="143" customFormat="1" ht="64.5" customHeight="1">
      <c r="A48" s="218" t="s">
        <v>82</v>
      </c>
      <c r="B48" s="218"/>
      <c r="C48" s="187">
        <v>500000</v>
      </c>
      <c r="D48" s="188">
        <v>0</v>
      </c>
      <c r="E48" s="144">
        <v>0</v>
      </c>
      <c r="F48" s="144">
        <v>9000</v>
      </c>
      <c r="G48" s="144">
        <v>454416</v>
      </c>
      <c r="H48" s="166">
        <f t="shared" si="4"/>
        <v>463416</v>
      </c>
      <c r="I48" s="169">
        <f>H48/C48</f>
        <v>0.926832</v>
      </c>
      <c r="J48" s="174"/>
      <c r="K48" s="161"/>
      <c r="L48" s="145"/>
    </row>
    <row r="49" spans="1:11" s="143" customFormat="1" ht="100.5" customHeight="1">
      <c r="A49" s="242" t="s">
        <v>83</v>
      </c>
      <c r="B49" s="230"/>
      <c r="C49" s="187">
        <v>600000</v>
      </c>
      <c r="D49" s="188">
        <v>0</v>
      </c>
      <c r="E49" s="144">
        <v>306181</v>
      </c>
      <c r="F49" s="144">
        <v>96000</v>
      </c>
      <c r="G49" s="144">
        <v>317887</v>
      </c>
      <c r="H49" s="166">
        <f t="shared" si="4"/>
        <v>720068</v>
      </c>
      <c r="I49" s="169">
        <f aca="true" t="shared" si="5" ref="I49:I59">H49/C49</f>
        <v>1.2001133333333334</v>
      </c>
      <c r="J49" s="174" t="s">
        <v>189</v>
      </c>
      <c r="K49" s="161"/>
    </row>
    <row r="50" spans="1:11" s="143" customFormat="1" ht="81.75" customHeight="1">
      <c r="A50" s="230" t="s">
        <v>84</v>
      </c>
      <c r="B50" s="230"/>
      <c r="C50" s="187">
        <v>400000</v>
      </c>
      <c r="D50" s="188">
        <v>0</v>
      </c>
      <c r="E50" s="144">
        <v>0</v>
      </c>
      <c r="F50" s="144">
        <v>302345</v>
      </c>
      <c r="G50" s="144">
        <v>230600</v>
      </c>
      <c r="H50" s="166">
        <f t="shared" si="4"/>
        <v>532945</v>
      </c>
      <c r="I50" s="169">
        <f t="shared" si="5"/>
        <v>1.3323625</v>
      </c>
      <c r="J50" s="216" t="s">
        <v>178</v>
      </c>
      <c r="K50" s="179"/>
    </row>
    <row r="51" spans="1:11" s="143" customFormat="1" ht="52.5" customHeight="1">
      <c r="A51" s="230" t="s">
        <v>85</v>
      </c>
      <c r="B51" s="230"/>
      <c r="C51" s="187">
        <v>4697000</v>
      </c>
      <c r="D51" s="188">
        <v>1155025</v>
      </c>
      <c r="E51" s="189">
        <v>157374</v>
      </c>
      <c r="F51" s="189">
        <v>1558225</v>
      </c>
      <c r="G51" s="189">
        <v>269895</v>
      </c>
      <c r="H51" s="166">
        <f t="shared" si="4"/>
        <v>3140519</v>
      </c>
      <c r="I51" s="169">
        <f t="shared" si="5"/>
        <v>0.6686223121141154</v>
      </c>
      <c r="J51" s="216" t="s">
        <v>180</v>
      </c>
      <c r="K51" s="186"/>
    </row>
    <row r="52" spans="1:11" ht="23.25" customHeight="1">
      <c r="A52" s="219" t="s">
        <v>11</v>
      </c>
      <c r="B52" s="220"/>
      <c r="C52" s="184">
        <f aca="true" t="shared" si="6" ref="C52:H52">SUM(C37:C51)</f>
        <v>23523000</v>
      </c>
      <c r="D52" s="190">
        <f t="shared" si="6"/>
        <v>3935289</v>
      </c>
      <c r="E52" s="191">
        <f t="shared" si="6"/>
        <v>4621619</v>
      </c>
      <c r="F52" s="190">
        <f t="shared" si="6"/>
        <v>5855921</v>
      </c>
      <c r="G52" s="191">
        <f t="shared" si="6"/>
        <v>8689752</v>
      </c>
      <c r="H52" s="175">
        <f t="shared" si="6"/>
        <v>23102581</v>
      </c>
      <c r="I52" s="211">
        <f t="shared" si="5"/>
        <v>0.9821273221952982</v>
      </c>
      <c r="J52" s="183"/>
      <c r="K52" s="192"/>
    </row>
    <row r="53" spans="1:11" s="143" customFormat="1" ht="49.5" customHeight="1">
      <c r="A53" s="231" t="s">
        <v>17</v>
      </c>
      <c r="B53" s="240"/>
      <c r="C53" s="184">
        <v>44318000</v>
      </c>
      <c r="D53" s="167">
        <v>3426332</v>
      </c>
      <c r="E53" s="213">
        <v>6493839</v>
      </c>
      <c r="F53" s="167">
        <v>9004608</v>
      </c>
      <c r="G53" s="213">
        <v>14414448</v>
      </c>
      <c r="H53" s="175">
        <f aca="true" t="shared" si="7" ref="H53:H60">SUM(D53:G53)</f>
        <v>33339227</v>
      </c>
      <c r="I53" s="211">
        <f t="shared" si="5"/>
        <v>0.7522728236833792</v>
      </c>
      <c r="J53" s="185"/>
      <c r="K53" s="161"/>
    </row>
    <row r="54" spans="1:11" s="143" customFormat="1" ht="143.25" customHeight="1">
      <c r="A54" s="230" t="s">
        <v>39</v>
      </c>
      <c r="B54" s="230"/>
      <c r="C54" s="187">
        <v>2300000</v>
      </c>
      <c r="D54" s="188">
        <v>0</v>
      </c>
      <c r="E54" s="144">
        <v>492102</v>
      </c>
      <c r="F54" s="193">
        <v>379815</v>
      </c>
      <c r="G54" s="144">
        <v>498833</v>
      </c>
      <c r="H54" s="166">
        <f t="shared" si="7"/>
        <v>1370750</v>
      </c>
      <c r="I54" s="169">
        <f t="shared" si="5"/>
        <v>0.5959782608695652</v>
      </c>
      <c r="J54" s="174" t="s">
        <v>138</v>
      </c>
      <c r="K54" s="179"/>
    </row>
    <row r="55" spans="1:11" s="143" customFormat="1" ht="67.5">
      <c r="A55" s="230" t="s">
        <v>40</v>
      </c>
      <c r="B55" s="230"/>
      <c r="C55" s="187">
        <v>800000</v>
      </c>
      <c r="D55" s="188">
        <v>0</v>
      </c>
      <c r="E55" s="144">
        <v>7950</v>
      </c>
      <c r="F55" s="193">
        <v>16200</v>
      </c>
      <c r="G55" s="144">
        <v>26400</v>
      </c>
      <c r="H55" s="166">
        <f t="shared" si="7"/>
        <v>50550</v>
      </c>
      <c r="I55" s="169">
        <f t="shared" si="5"/>
        <v>0.0631875</v>
      </c>
      <c r="J55" s="174" t="s">
        <v>156</v>
      </c>
      <c r="K55" s="186"/>
    </row>
    <row r="56" spans="1:11" s="143" customFormat="1" ht="72.75" customHeight="1">
      <c r="A56" s="230" t="s">
        <v>41</v>
      </c>
      <c r="B56" s="230"/>
      <c r="C56" s="187">
        <v>2500000</v>
      </c>
      <c r="D56" s="188">
        <v>0</v>
      </c>
      <c r="E56" s="144">
        <v>473540</v>
      </c>
      <c r="F56" s="193">
        <v>943365</v>
      </c>
      <c r="G56" s="194">
        <v>857500</v>
      </c>
      <c r="H56" s="166">
        <f t="shared" si="7"/>
        <v>2274405</v>
      </c>
      <c r="I56" s="169">
        <f t="shared" si="5"/>
        <v>0.909762</v>
      </c>
      <c r="J56" s="174"/>
      <c r="K56" s="186"/>
    </row>
    <row r="57" spans="1:11" s="143" customFormat="1" ht="87" customHeight="1">
      <c r="A57" s="230" t="s">
        <v>42</v>
      </c>
      <c r="B57" s="230"/>
      <c r="C57" s="187">
        <v>994000</v>
      </c>
      <c r="D57" s="188">
        <v>0</v>
      </c>
      <c r="E57" s="144">
        <v>0</v>
      </c>
      <c r="F57" s="193"/>
      <c r="G57" s="194">
        <v>994000</v>
      </c>
      <c r="H57" s="166">
        <f t="shared" si="7"/>
        <v>994000</v>
      </c>
      <c r="I57" s="169">
        <f t="shared" si="5"/>
        <v>1</v>
      </c>
      <c r="J57" s="195"/>
      <c r="K57" s="161"/>
    </row>
    <row r="58" spans="1:11" s="143" customFormat="1" ht="55.5" customHeight="1">
      <c r="A58" s="243" t="s">
        <v>43</v>
      </c>
      <c r="B58" s="243"/>
      <c r="C58" s="187">
        <v>503000</v>
      </c>
      <c r="D58" s="188">
        <v>11250</v>
      </c>
      <c r="E58" s="144">
        <v>91083</v>
      </c>
      <c r="F58" s="193">
        <v>0</v>
      </c>
      <c r="G58" s="144">
        <v>400667</v>
      </c>
      <c r="H58" s="166">
        <f t="shared" si="7"/>
        <v>503000</v>
      </c>
      <c r="I58" s="169">
        <f t="shared" si="5"/>
        <v>1</v>
      </c>
      <c r="J58" s="196"/>
      <c r="K58" s="179"/>
    </row>
    <row r="59" spans="1:11" s="143" customFormat="1" ht="170.25" customHeight="1">
      <c r="A59" s="229" t="s">
        <v>44</v>
      </c>
      <c r="B59" s="229"/>
      <c r="C59" s="187">
        <v>15000000</v>
      </c>
      <c r="D59" s="188">
        <v>1611291</v>
      </c>
      <c r="E59" s="144">
        <v>1714873</v>
      </c>
      <c r="F59" s="193">
        <v>2327406</v>
      </c>
      <c r="G59" s="194">
        <v>3518432</v>
      </c>
      <c r="H59" s="166">
        <f t="shared" si="7"/>
        <v>9172002</v>
      </c>
      <c r="I59" s="169">
        <f t="shared" si="5"/>
        <v>0.6114668</v>
      </c>
      <c r="J59" s="215" t="s">
        <v>177</v>
      </c>
      <c r="K59" s="161"/>
    </row>
    <row r="60" spans="1:11" s="143" customFormat="1" ht="69" customHeight="1">
      <c r="A60" s="229" t="s">
        <v>45</v>
      </c>
      <c r="B60" s="229"/>
      <c r="C60" s="187">
        <v>1500000</v>
      </c>
      <c r="D60" s="188">
        <v>430492</v>
      </c>
      <c r="E60" s="144">
        <v>383989</v>
      </c>
      <c r="F60" s="193">
        <v>451379</v>
      </c>
      <c r="G60" s="144">
        <v>465638</v>
      </c>
      <c r="H60" s="166">
        <f t="shared" si="7"/>
        <v>1731498</v>
      </c>
      <c r="I60" s="169">
        <f>H60/C60</f>
        <v>1.154332</v>
      </c>
      <c r="J60" s="196" t="s">
        <v>145</v>
      </c>
      <c r="K60" s="161"/>
    </row>
    <row r="61" spans="1:11" s="143" customFormat="1" ht="75" customHeight="1">
      <c r="A61" s="229" t="s">
        <v>46</v>
      </c>
      <c r="B61" s="229"/>
      <c r="C61" s="187">
        <v>200000</v>
      </c>
      <c r="D61" s="188">
        <v>22475</v>
      </c>
      <c r="E61" s="144">
        <v>24148</v>
      </c>
      <c r="F61" s="193">
        <v>9369</v>
      </c>
      <c r="G61" s="144">
        <v>38419</v>
      </c>
      <c r="H61" s="166">
        <f>SUM(D61:G61)</f>
        <v>94411</v>
      </c>
      <c r="I61" s="169">
        <f aca="true" t="shared" si="8" ref="I61:I68">H61/C61</f>
        <v>0.472055</v>
      </c>
      <c r="J61" s="215" t="s">
        <v>174</v>
      </c>
      <c r="K61" s="161"/>
    </row>
    <row r="62" spans="1:11" s="143" customFormat="1" ht="84" customHeight="1">
      <c r="A62" s="229" t="s">
        <v>47</v>
      </c>
      <c r="B62" s="229"/>
      <c r="C62" s="187">
        <v>600000</v>
      </c>
      <c r="D62" s="188">
        <v>101866</v>
      </c>
      <c r="E62" s="144">
        <v>246000</v>
      </c>
      <c r="F62" s="193">
        <v>98664</v>
      </c>
      <c r="G62" s="144">
        <v>169424</v>
      </c>
      <c r="H62" s="166">
        <f aca="true" t="shared" si="9" ref="H62:H77">SUM(D62:G62)</f>
        <v>615954</v>
      </c>
      <c r="I62" s="169">
        <f t="shared" si="8"/>
        <v>1.02659</v>
      </c>
      <c r="J62" s="196" t="s">
        <v>170</v>
      </c>
      <c r="K62" s="186"/>
    </row>
    <row r="63" spans="1:11" s="143" customFormat="1" ht="95.25" customHeight="1">
      <c r="A63" s="229" t="s">
        <v>48</v>
      </c>
      <c r="B63" s="229"/>
      <c r="C63" s="187">
        <v>200000</v>
      </c>
      <c r="D63" s="188">
        <v>78880</v>
      </c>
      <c r="E63" s="144">
        <v>72880</v>
      </c>
      <c r="F63" s="193">
        <v>60000</v>
      </c>
      <c r="G63" s="144">
        <v>80880</v>
      </c>
      <c r="H63" s="166">
        <f t="shared" si="9"/>
        <v>292640</v>
      </c>
      <c r="I63" s="169">
        <f t="shared" si="8"/>
        <v>1.4632</v>
      </c>
      <c r="J63" s="174" t="s">
        <v>146</v>
      </c>
      <c r="K63" s="161"/>
    </row>
    <row r="64" spans="1:11" ht="49.5" customHeight="1">
      <c r="A64" s="241" t="s">
        <v>49</v>
      </c>
      <c r="B64" s="241"/>
      <c r="C64" s="187">
        <v>200000</v>
      </c>
      <c r="D64" s="188">
        <v>0</v>
      </c>
      <c r="E64" s="144">
        <v>0</v>
      </c>
      <c r="F64" s="193"/>
      <c r="G64" s="144">
        <v>0</v>
      </c>
      <c r="H64" s="166">
        <f t="shared" si="9"/>
        <v>0</v>
      </c>
      <c r="I64" s="169">
        <f t="shared" si="8"/>
        <v>0</v>
      </c>
      <c r="J64" s="174" t="s">
        <v>147</v>
      </c>
      <c r="K64" s="197"/>
    </row>
    <row r="65" spans="1:11" s="143" customFormat="1" ht="76.5" customHeight="1">
      <c r="A65" s="218" t="s">
        <v>76</v>
      </c>
      <c r="B65" s="218"/>
      <c r="C65" s="187">
        <v>6000000</v>
      </c>
      <c r="D65" s="188">
        <v>975000</v>
      </c>
      <c r="E65" s="144">
        <v>1648400</v>
      </c>
      <c r="F65" s="193">
        <v>1897905</v>
      </c>
      <c r="G65" s="144">
        <v>1686000</v>
      </c>
      <c r="H65" s="166">
        <f t="shared" si="9"/>
        <v>6207305</v>
      </c>
      <c r="I65" s="169">
        <f t="shared" si="8"/>
        <v>1.0345508333333333</v>
      </c>
      <c r="J65" s="174" t="s">
        <v>157</v>
      </c>
      <c r="K65" s="161"/>
    </row>
    <row r="66" spans="1:11" s="143" customFormat="1" ht="67.5" customHeight="1">
      <c r="A66" s="218" t="s">
        <v>77</v>
      </c>
      <c r="B66" s="218"/>
      <c r="C66" s="187">
        <v>800000</v>
      </c>
      <c r="D66" s="188">
        <v>167400</v>
      </c>
      <c r="E66" s="144">
        <v>0</v>
      </c>
      <c r="F66" s="193">
        <v>5400</v>
      </c>
      <c r="G66" s="144">
        <v>45938</v>
      </c>
      <c r="H66" s="166">
        <f t="shared" si="9"/>
        <v>218738</v>
      </c>
      <c r="I66" s="169">
        <f t="shared" si="8"/>
        <v>0.2734225</v>
      </c>
      <c r="J66" s="174" t="s">
        <v>158</v>
      </c>
      <c r="K66" s="186"/>
    </row>
    <row r="67" spans="1:11" s="143" customFormat="1" ht="334.5" customHeight="1">
      <c r="A67" s="218" t="s">
        <v>78</v>
      </c>
      <c r="B67" s="218"/>
      <c r="C67" s="187">
        <v>6170000</v>
      </c>
      <c r="D67" s="188">
        <v>0</v>
      </c>
      <c r="E67" s="144">
        <v>373487</v>
      </c>
      <c r="F67" s="193">
        <v>2647240</v>
      </c>
      <c r="G67" s="194">
        <v>409978</v>
      </c>
      <c r="H67" s="166">
        <f t="shared" si="9"/>
        <v>3430705</v>
      </c>
      <c r="I67" s="169">
        <f t="shared" si="8"/>
        <v>0.5560299837925445</v>
      </c>
      <c r="J67" s="216" t="s">
        <v>176</v>
      </c>
      <c r="K67" s="186"/>
    </row>
    <row r="68" spans="1:11" s="143" customFormat="1" ht="59.25" customHeight="1">
      <c r="A68" s="218" t="s">
        <v>79</v>
      </c>
      <c r="B68" s="218"/>
      <c r="C68" s="187">
        <v>3000000</v>
      </c>
      <c r="D68" s="188">
        <v>6075</v>
      </c>
      <c r="E68" s="144">
        <v>98152</v>
      </c>
      <c r="F68" s="193">
        <v>167865</v>
      </c>
      <c r="G68" s="144">
        <v>2727908</v>
      </c>
      <c r="H68" s="166">
        <f t="shared" si="9"/>
        <v>3000000</v>
      </c>
      <c r="I68" s="169">
        <f t="shared" si="8"/>
        <v>1</v>
      </c>
      <c r="J68" s="174"/>
      <c r="K68" s="179"/>
    </row>
    <row r="69" spans="1:11" ht="28.5" customHeight="1">
      <c r="A69" s="218" t="s">
        <v>80</v>
      </c>
      <c r="B69" s="218"/>
      <c r="C69" s="187">
        <v>3551000</v>
      </c>
      <c r="D69" s="188">
        <v>21603</v>
      </c>
      <c r="E69" s="189">
        <v>867235</v>
      </c>
      <c r="F69" s="193">
        <v>0</v>
      </c>
      <c r="G69" s="179">
        <v>2494431</v>
      </c>
      <c r="H69" s="166">
        <f t="shared" si="9"/>
        <v>3383269</v>
      </c>
      <c r="I69" s="169">
        <f>H69/C69</f>
        <v>0.9527651365812447</v>
      </c>
      <c r="J69" s="174"/>
      <c r="K69" s="186"/>
    </row>
    <row r="70" spans="1:11" ht="23.25" customHeight="1">
      <c r="A70" s="219" t="s">
        <v>11</v>
      </c>
      <c r="B70" s="220"/>
      <c r="C70" s="184">
        <f>SUM(C54:C69)</f>
        <v>44318000</v>
      </c>
      <c r="D70" s="190">
        <f>SUM(D54:D69)</f>
        <v>3426332</v>
      </c>
      <c r="E70" s="191">
        <f>SUM(E54:E69)</f>
        <v>6493839</v>
      </c>
      <c r="F70" s="198">
        <f>SUM(F54:F69)</f>
        <v>9004608</v>
      </c>
      <c r="G70" s="191">
        <f>SUM(G54:G69)</f>
        <v>14414448</v>
      </c>
      <c r="H70" s="175">
        <f t="shared" si="9"/>
        <v>33339227</v>
      </c>
      <c r="I70" s="211">
        <f aca="true" t="shared" si="10" ref="I70:I76">H70/C70</f>
        <v>0.7522728236833792</v>
      </c>
      <c r="J70" s="183"/>
      <c r="K70" s="192"/>
    </row>
    <row r="71" spans="1:11" s="143" customFormat="1" ht="23.25" customHeight="1">
      <c r="A71" s="231" t="s">
        <v>18</v>
      </c>
      <c r="B71" s="232"/>
      <c r="C71" s="167">
        <f>C79</f>
        <v>37459000</v>
      </c>
      <c r="D71" s="167">
        <v>10921529</v>
      </c>
      <c r="E71" s="167">
        <v>10713416</v>
      </c>
      <c r="F71" s="167">
        <v>9918311</v>
      </c>
      <c r="G71" s="213">
        <v>10401442</v>
      </c>
      <c r="H71" s="175">
        <f t="shared" si="9"/>
        <v>41954698</v>
      </c>
      <c r="I71" s="211">
        <f t="shared" si="10"/>
        <v>1.1200164980378546</v>
      </c>
      <c r="J71" s="185"/>
      <c r="K71" s="161"/>
    </row>
    <row r="72" spans="1:11" ht="105" customHeight="1">
      <c r="A72" s="218" t="s">
        <v>32</v>
      </c>
      <c r="B72" s="218"/>
      <c r="C72" s="187">
        <v>8750000</v>
      </c>
      <c r="D72" s="188">
        <v>3650000</v>
      </c>
      <c r="E72" s="144">
        <v>2650000</v>
      </c>
      <c r="F72" s="188">
        <v>2000000</v>
      </c>
      <c r="G72" s="188">
        <v>2700000</v>
      </c>
      <c r="H72" s="166">
        <f t="shared" si="9"/>
        <v>11000000</v>
      </c>
      <c r="I72" s="169">
        <f t="shared" si="10"/>
        <v>1.2571428571428571</v>
      </c>
      <c r="J72" s="196" t="s">
        <v>187</v>
      </c>
      <c r="K72" s="197"/>
    </row>
    <row r="73" spans="1:11" ht="105" customHeight="1">
      <c r="A73" s="218" t="s">
        <v>33</v>
      </c>
      <c r="B73" s="218"/>
      <c r="C73" s="187">
        <v>16000000</v>
      </c>
      <c r="D73" s="188">
        <v>5800000</v>
      </c>
      <c r="E73" s="144">
        <v>4400000</v>
      </c>
      <c r="F73" s="188">
        <v>4600000</v>
      </c>
      <c r="G73" s="188">
        <v>4350000</v>
      </c>
      <c r="H73" s="166">
        <f t="shared" si="9"/>
        <v>19150000</v>
      </c>
      <c r="I73" s="169">
        <f t="shared" si="10"/>
        <v>1.196875</v>
      </c>
      <c r="J73" s="196" t="s">
        <v>186</v>
      </c>
      <c r="K73" s="197"/>
    </row>
    <row r="74" spans="1:11" s="143" customFormat="1" ht="45" customHeight="1">
      <c r="A74" s="218" t="s">
        <v>34</v>
      </c>
      <c r="B74" s="218"/>
      <c r="C74" s="187">
        <v>1233000</v>
      </c>
      <c r="D74" s="188">
        <v>0</v>
      </c>
      <c r="E74" s="144">
        <v>0</v>
      </c>
      <c r="F74" s="188">
        <v>1024480</v>
      </c>
      <c r="G74" s="188">
        <v>0</v>
      </c>
      <c r="H74" s="166">
        <f t="shared" si="9"/>
        <v>1024480</v>
      </c>
      <c r="I74" s="169">
        <f t="shared" si="10"/>
        <v>0.8308840227088402</v>
      </c>
      <c r="J74" s="174"/>
      <c r="K74" s="161"/>
    </row>
    <row r="75" spans="1:11" s="143" customFormat="1" ht="49.5" customHeight="1">
      <c r="A75" s="218" t="s">
        <v>35</v>
      </c>
      <c r="B75" s="218"/>
      <c r="C75" s="187">
        <v>1114000</v>
      </c>
      <c r="D75" s="188">
        <v>735850</v>
      </c>
      <c r="E75" s="144">
        <v>143985</v>
      </c>
      <c r="F75" s="188">
        <v>46940</v>
      </c>
      <c r="G75" s="188">
        <v>8320</v>
      </c>
      <c r="H75" s="166">
        <f t="shared" si="9"/>
        <v>935095</v>
      </c>
      <c r="I75" s="169">
        <f t="shared" si="10"/>
        <v>0.839403052064632</v>
      </c>
      <c r="J75" s="196"/>
      <c r="K75" s="161"/>
    </row>
    <row r="76" spans="1:11" s="143" customFormat="1" ht="54" customHeight="1">
      <c r="A76" s="218" t="s">
        <v>36</v>
      </c>
      <c r="B76" s="218"/>
      <c r="C76" s="187">
        <v>9000000</v>
      </c>
      <c r="D76" s="188">
        <v>735679</v>
      </c>
      <c r="E76" s="144">
        <v>2838244</v>
      </c>
      <c r="F76" s="188">
        <v>1623404</v>
      </c>
      <c r="G76" s="188">
        <v>2844167</v>
      </c>
      <c r="H76" s="166">
        <f t="shared" si="9"/>
        <v>8041494</v>
      </c>
      <c r="I76" s="169">
        <f t="shared" si="10"/>
        <v>0.8934993333333333</v>
      </c>
      <c r="J76" s="174"/>
      <c r="K76" s="199"/>
    </row>
    <row r="77" spans="1:11" s="143" customFormat="1" ht="111" customHeight="1">
      <c r="A77" s="218" t="s">
        <v>37</v>
      </c>
      <c r="B77" s="218"/>
      <c r="C77" s="217">
        <v>330000</v>
      </c>
      <c r="D77" s="188">
        <v>0</v>
      </c>
      <c r="E77" s="144">
        <v>262584</v>
      </c>
      <c r="F77" s="188">
        <v>65646</v>
      </c>
      <c r="G77" s="188">
        <v>43600</v>
      </c>
      <c r="H77" s="166">
        <f t="shared" si="9"/>
        <v>371830</v>
      </c>
      <c r="I77" s="169">
        <f>H77/C77</f>
        <v>1.1267575757575758</v>
      </c>
      <c r="J77" s="196" t="s">
        <v>185</v>
      </c>
      <c r="K77" s="199"/>
    </row>
    <row r="78" spans="1:11" ht="105.75" customHeight="1">
      <c r="A78" s="218" t="s">
        <v>38</v>
      </c>
      <c r="B78" s="218"/>
      <c r="C78" s="217">
        <v>1032000</v>
      </c>
      <c r="D78" s="188">
        <v>0</v>
      </c>
      <c r="E78" s="144">
        <v>418603</v>
      </c>
      <c r="F78" s="188">
        <v>557841</v>
      </c>
      <c r="G78" s="188">
        <v>455355</v>
      </c>
      <c r="H78" s="166">
        <f>SUM(D78:G78)</f>
        <v>1431799</v>
      </c>
      <c r="I78" s="169">
        <f>H78/C78</f>
        <v>1.3874021317829457</v>
      </c>
      <c r="J78" s="174" t="s">
        <v>184</v>
      </c>
      <c r="K78" s="200"/>
    </row>
    <row r="79" spans="1:11" ht="23.25" customHeight="1">
      <c r="A79" s="219" t="s">
        <v>13</v>
      </c>
      <c r="B79" s="220"/>
      <c r="C79" s="167">
        <f>SUM(C72:C78)</f>
        <v>37459000</v>
      </c>
      <c r="D79" s="167">
        <f>SUM(D72:D78)</f>
        <v>10921529</v>
      </c>
      <c r="E79" s="167">
        <f>SUM(E72:E78)</f>
        <v>10713416</v>
      </c>
      <c r="F79" s="167">
        <f>SUM(F72:F78)</f>
        <v>9918311</v>
      </c>
      <c r="G79" s="167">
        <f>SUM(G72:G78)</f>
        <v>10401442</v>
      </c>
      <c r="H79" s="175">
        <f>SUM(D79:G79)</f>
        <v>41954698</v>
      </c>
      <c r="I79" s="211">
        <f>H79/C79</f>
        <v>1.1200164980378546</v>
      </c>
      <c r="J79" s="183"/>
      <c r="K79" s="201"/>
    </row>
    <row r="80" spans="1:11" ht="23.25" customHeight="1">
      <c r="A80" s="219" t="s">
        <v>159</v>
      </c>
      <c r="B80" s="220"/>
      <c r="C80" s="167">
        <f>C15+C27+C36+C53+C71</f>
        <v>135419000</v>
      </c>
      <c r="D80" s="167">
        <f>D26+D35+D52+D70+D79</f>
        <v>18365800</v>
      </c>
      <c r="E80" s="167">
        <f>E26+E35+E52+E70+E79</f>
        <v>25870315</v>
      </c>
      <c r="F80" s="167">
        <f>F26+F35+F52+F70+F79</f>
        <v>29337590</v>
      </c>
      <c r="G80" s="167">
        <f>G26+G35+G52+G70+G79</f>
        <v>46198527</v>
      </c>
      <c r="H80" s="167">
        <f>H26+H35+H52+H70+H79</f>
        <v>119772232</v>
      </c>
      <c r="I80" s="211">
        <f>H80/C80</f>
        <v>0.8844566272088851</v>
      </c>
      <c r="J80" s="170"/>
      <c r="K80" s="197"/>
    </row>
    <row r="81" spans="1:11" ht="24.75" customHeight="1">
      <c r="A81" s="221" t="s">
        <v>19</v>
      </c>
      <c r="B81" s="222"/>
      <c r="C81" s="222"/>
      <c r="D81" s="222"/>
      <c r="E81" s="222"/>
      <c r="F81" s="222"/>
      <c r="G81" s="222"/>
      <c r="H81" s="222"/>
      <c r="I81" s="222"/>
      <c r="J81" s="222"/>
      <c r="K81" s="197"/>
    </row>
    <row r="82" spans="1:11" ht="19.5">
      <c r="A82" s="149" t="s">
        <v>160</v>
      </c>
      <c r="B82" s="158"/>
      <c r="C82" s="150"/>
      <c r="D82" s="150"/>
      <c r="E82" s="151"/>
      <c r="F82" s="150"/>
      <c r="G82" s="151"/>
      <c r="H82" s="158"/>
      <c r="I82" s="150"/>
      <c r="J82" s="205"/>
      <c r="K82" s="197"/>
    </row>
    <row r="83" spans="1:10" ht="22.5" customHeight="1">
      <c r="A83" s="152" t="s">
        <v>161</v>
      </c>
      <c r="B83" s="147"/>
      <c r="C83" s="147"/>
      <c r="D83" s="147"/>
      <c r="E83" s="147"/>
      <c r="F83" s="147"/>
      <c r="G83" s="147"/>
      <c r="H83" s="317">
        <f>G7+F9-H80</f>
        <v>178583263</v>
      </c>
      <c r="I83" s="317"/>
      <c r="J83" s="146" t="s">
        <v>112</v>
      </c>
    </row>
    <row r="84" spans="1:10" ht="38.25" customHeight="1">
      <c r="A84" s="227" t="s">
        <v>172</v>
      </c>
      <c r="B84" s="228"/>
      <c r="C84" s="228"/>
      <c r="D84" s="228"/>
      <c r="E84" s="228"/>
      <c r="F84" s="228"/>
      <c r="G84" s="228"/>
      <c r="H84" s="228"/>
      <c r="I84" s="228"/>
      <c r="J84" s="228"/>
    </row>
    <row r="85" spans="1:10" ht="26.25" customHeight="1">
      <c r="A85" s="152" t="s">
        <v>21</v>
      </c>
      <c r="B85" s="153"/>
      <c r="C85" s="153"/>
      <c r="D85" s="153"/>
      <c r="E85" s="202"/>
      <c r="F85" s="153"/>
      <c r="G85" s="202"/>
      <c r="H85" s="153"/>
      <c r="I85" s="153"/>
      <c r="J85" s="206"/>
    </row>
    <row r="86" spans="1:10" ht="28.5" customHeight="1">
      <c r="A86" s="226" t="s">
        <v>162</v>
      </c>
      <c r="B86" s="225"/>
      <c r="C86" s="225"/>
      <c r="D86" s="225"/>
      <c r="E86" s="225"/>
      <c r="F86" s="225"/>
      <c r="G86" s="225"/>
      <c r="H86" s="225"/>
      <c r="I86" s="225"/>
      <c r="J86" s="225"/>
    </row>
    <row r="87" spans="1:10" ht="28.5" customHeight="1">
      <c r="A87" s="225" t="s">
        <v>171</v>
      </c>
      <c r="B87" s="225"/>
      <c r="C87" s="225"/>
      <c r="D87" s="225"/>
      <c r="E87" s="225"/>
      <c r="F87" s="225"/>
      <c r="G87" s="225"/>
      <c r="H87" s="225"/>
      <c r="I87" s="225"/>
      <c r="J87" s="225"/>
    </row>
    <row r="88" spans="1:10" ht="16.5">
      <c r="A88" s="203" t="s">
        <v>96</v>
      </c>
      <c r="B88" s="150"/>
      <c r="C88" s="150"/>
      <c r="D88" s="150"/>
      <c r="E88" s="151"/>
      <c r="F88" s="150"/>
      <c r="G88" s="151"/>
      <c r="H88" s="203" t="s">
        <v>5</v>
      </c>
      <c r="I88" s="150"/>
      <c r="J88" s="205"/>
    </row>
    <row r="89" spans="1:10" ht="16.5">
      <c r="A89" s="203" t="s">
        <v>133</v>
      </c>
      <c r="B89" s="150"/>
      <c r="C89" s="150"/>
      <c r="D89" s="150"/>
      <c r="E89" s="151"/>
      <c r="F89" s="150"/>
      <c r="G89" s="151"/>
      <c r="H89" s="203" t="s">
        <v>6</v>
      </c>
      <c r="I89" s="150"/>
      <c r="J89" s="205"/>
    </row>
    <row r="90" spans="1:10" ht="16.5">
      <c r="A90" s="203" t="s">
        <v>163</v>
      </c>
      <c r="B90" s="150"/>
      <c r="C90" s="150"/>
      <c r="D90" s="150"/>
      <c r="E90" s="151"/>
      <c r="F90" s="150"/>
      <c r="G90" s="151"/>
      <c r="H90" s="150"/>
      <c r="I90" s="150"/>
      <c r="J90" s="205"/>
    </row>
    <row r="91" spans="1:10" ht="16.5">
      <c r="A91" s="150"/>
      <c r="B91" s="150"/>
      <c r="C91" s="150"/>
      <c r="D91" s="150"/>
      <c r="E91" s="151"/>
      <c r="F91" s="150"/>
      <c r="G91" s="151"/>
      <c r="H91" s="150"/>
      <c r="I91" s="150"/>
      <c r="J91" s="205"/>
    </row>
    <row r="92" spans="1:10" ht="16.5">
      <c r="A92" s="203" t="s">
        <v>7</v>
      </c>
      <c r="B92" s="150"/>
      <c r="C92" s="150"/>
      <c r="D92" s="150"/>
      <c r="E92" s="151"/>
      <c r="F92" s="150"/>
      <c r="G92" s="151"/>
      <c r="H92" s="203" t="s">
        <v>8</v>
      </c>
      <c r="I92" s="150"/>
      <c r="J92" s="205"/>
    </row>
    <row r="93" spans="1:10" ht="16.5">
      <c r="A93" s="203" t="s">
        <v>6</v>
      </c>
      <c r="B93" s="150"/>
      <c r="C93" s="150"/>
      <c r="D93" s="150"/>
      <c r="E93" s="151"/>
      <c r="F93" s="150"/>
      <c r="G93" s="151"/>
      <c r="H93" s="203" t="s">
        <v>10</v>
      </c>
      <c r="I93" s="150"/>
      <c r="J93" s="205"/>
    </row>
    <row r="94" spans="1:10" ht="27.75" customHeight="1">
      <c r="A94" s="223" t="s">
        <v>20</v>
      </c>
      <c r="B94" s="224"/>
      <c r="C94" s="224"/>
      <c r="D94" s="224"/>
      <c r="E94" s="224"/>
      <c r="F94" s="224"/>
      <c r="G94" s="224"/>
      <c r="H94" s="224"/>
      <c r="I94" s="224"/>
      <c r="J94" s="224"/>
    </row>
    <row r="95" spans="1:9" ht="16.5">
      <c r="A95" s="10"/>
      <c r="B95" s="10"/>
      <c r="C95" s="10"/>
      <c r="D95" s="10"/>
      <c r="E95" s="24"/>
      <c r="F95" s="10"/>
      <c r="G95" s="151"/>
      <c r="H95" s="150"/>
      <c r="I95" s="10"/>
    </row>
    <row r="96" spans="1:9" ht="16.5">
      <c r="A96" s="10"/>
      <c r="B96" s="10"/>
      <c r="C96" s="10"/>
      <c r="D96" s="10"/>
      <c r="E96" s="24"/>
      <c r="F96" s="10"/>
      <c r="G96" s="151"/>
      <c r="H96" s="150"/>
      <c r="I96" s="10"/>
    </row>
    <row r="97" spans="1:9" ht="16.5">
      <c r="A97" s="10"/>
      <c r="B97" s="10"/>
      <c r="C97" s="10"/>
      <c r="D97" s="10"/>
      <c r="E97" s="24"/>
      <c r="F97" s="10"/>
      <c r="G97" s="151"/>
      <c r="H97" s="150"/>
      <c r="I97" s="27"/>
    </row>
    <row r="98" spans="1:9" ht="16.5">
      <c r="A98" s="10"/>
      <c r="B98" s="10"/>
      <c r="C98" s="10"/>
      <c r="D98" s="10"/>
      <c r="E98" s="24"/>
      <c r="F98" s="10"/>
      <c r="G98" s="151"/>
      <c r="H98" s="150"/>
      <c r="I98" s="10"/>
    </row>
    <row r="99" spans="1:9" ht="16.5">
      <c r="A99" s="10"/>
      <c r="B99" s="10"/>
      <c r="C99" s="10"/>
      <c r="D99" s="10"/>
      <c r="E99" s="24"/>
      <c r="F99" s="10"/>
      <c r="G99" s="151"/>
      <c r="H99" s="150"/>
      <c r="I99" s="10"/>
    </row>
    <row r="100" spans="1:9" ht="16.5">
      <c r="A100" s="10"/>
      <c r="B100" s="10"/>
      <c r="C100" s="10"/>
      <c r="D100" s="10"/>
      <c r="E100" s="24"/>
      <c r="F100" s="10"/>
      <c r="G100" s="151"/>
      <c r="H100" s="150"/>
      <c r="I100" s="10"/>
    </row>
    <row r="101" spans="1:9" ht="16.5">
      <c r="A101" s="10"/>
      <c r="B101" s="10"/>
      <c r="C101" s="10"/>
      <c r="D101" s="10"/>
      <c r="E101" s="24"/>
      <c r="F101" s="10"/>
      <c r="G101" s="151"/>
      <c r="H101" s="150"/>
      <c r="I101" s="10"/>
    </row>
    <row r="102" spans="1:9" ht="16.5">
      <c r="A102" s="10"/>
      <c r="B102" s="10"/>
      <c r="C102" s="10"/>
      <c r="D102" s="10"/>
      <c r="E102" s="24"/>
      <c r="F102" s="10"/>
      <c r="G102" s="151"/>
      <c r="H102" s="150"/>
      <c r="I102" s="10"/>
    </row>
    <row r="103" spans="1:9" ht="16.5">
      <c r="A103" s="10"/>
      <c r="B103" s="10"/>
      <c r="C103" s="10"/>
      <c r="D103" s="10"/>
      <c r="E103" s="24"/>
      <c r="F103" s="10"/>
      <c r="G103" s="151"/>
      <c r="H103" s="150"/>
      <c r="I103" s="10"/>
    </row>
    <row r="104" spans="1:9" ht="16.5">
      <c r="A104" s="10"/>
      <c r="B104" s="10"/>
      <c r="C104" s="10"/>
      <c r="D104" s="10"/>
      <c r="E104" s="24"/>
      <c r="F104" s="10"/>
      <c r="G104" s="151"/>
      <c r="H104" s="150"/>
      <c r="I104" s="10"/>
    </row>
    <row r="105" spans="1:9" ht="16.5">
      <c r="A105" s="10"/>
      <c r="B105" s="10"/>
      <c r="C105" s="10"/>
      <c r="D105" s="10"/>
      <c r="E105" s="24"/>
      <c r="F105" s="10"/>
      <c r="G105" s="151"/>
      <c r="H105" s="150"/>
      <c r="I105" s="10"/>
    </row>
    <row r="106" spans="1:9" ht="16.5">
      <c r="A106" s="10"/>
      <c r="B106" s="10"/>
      <c r="C106" s="10"/>
      <c r="D106" s="10"/>
      <c r="E106" s="24"/>
      <c r="F106" s="10"/>
      <c r="G106" s="151"/>
      <c r="H106" s="150"/>
      <c r="I106" s="10"/>
    </row>
    <row r="107" spans="1:9" ht="16.5">
      <c r="A107" s="10"/>
      <c r="B107" s="10"/>
      <c r="C107" s="10"/>
      <c r="D107" s="10"/>
      <c r="E107" s="24"/>
      <c r="F107" s="10"/>
      <c r="G107" s="151"/>
      <c r="H107" s="150"/>
      <c r="I107" s="10"/>
    </row>
    <row r="108" spans="1:9" ht="16.5">
      <c r="A108" s="10"/>
      <c r="B108" s="10"/>
      <c r="C108" s="10"/>
      <c r="D108" s="10"/>
      <c r="E108" s="24"/>
      <c r="F108" s="10"/>
      <c r="G108" s="151"/>
      <c r="H108" s="150"/>
      <c r="I108" s="10"/>
    </row>
    <row r="109" spans="1:9" ht="16.5">
      <c r="A109" s="10"/>
      <c r="B109" s="10"/>
      <c r="C109" s="10"/>
      <c r="D109" s="10"/>
      <c r="E109" s="24"/>
      <c r="F109" s="10"/>
      <c r="G109" s="151"/>
      <c r="H109" s="150"/>
      <c r="I109" s="10"/>
    </row>
    <row r="110" spans="1:9" ht="16.5">
      <c r="A110" s="10"/>
      <c r="B110" s="10"/>
      <c r="C110" s="10"/>
      <c r="D110" s="10"/>
      <c r="E110" s="24"/>
      <c r="F110" s="10"/>
      <c r="G110" s="151"/>
      <c r="H110" s="150"/>
      <c r="I110" s="10"/>
    </row>
    <row r="111" spans="1:9" ht="16.5">
      <c r="A111" s="10"/>
      <c r="B111" s="10"/>
      <c r="C111" s="10"/>
      <c r="D111" s="10"/>
      <c r="E111" s="24"/>
      <c r="F111" s="10"/>
      <c r="G111" s="151"/>
      <c r="H111" s="150"/>
      <c r="I111" s="10"/>
    </row>
    <row r="112" spans="1:9" ht="16.5">
      <c r="A112" s="10"/>
      <c r="B112" s="10"/>
      <c r="C112" s="10"/>
      <c r="D112" s="10"/>
      <c r="E112" s="24"/>
      <c r="F112" s="10"/>
      <c r="G112" s="151"/>
      <c r="H112" s="150"/>
      <c r="I112" s="10"/>
    </row>
    <row r="113" spans="1:9" ht="16.5">
      <c r="A113" s="10"/>
      <c r="B113" s="10"/>
      <c r="C113" s="10"/>
      <c r="D113" s="10"/>
      <c r="E113" s="24"/>
      <c r="F113" s="10"/>
      <c r="G113" s="151"/>
      <c r="H113" s="150"/>
      <c r="I113" s="10"/>
    </row>
    <row r="114" spans="1:9" ht="16.5">
      <c r="A114" s="10"/>
      <c r="B114" s="10"/>
      <c r="C114" s="10"/>
      <c r="D114" s="10"/>
      <c r="E114" s="24"/>
      <c r="F114" s="10"/>
      <c r="G114" s="151"/>
      <c r="H114" s="150"/>
      <c r="I114" s="10"/>
    </row>
  </sheetData>
  <sheetProtection/>
  <mergeCells count="80">
    <mergeCell ref="A64:B64"/>
    <mergeCell ref="A47:B47"/>
    <mergeCell ref="A49:B49"/>
    <mergeCell ref="A48:B48"/>
    <mergeCell ref="A52:B52"/>
    <mergeCell ref="A50:B50"/>
    <mergeCell ref="A51:B51"/>
    <mergeCell ref="A58:B58"/>
    <mergeCell ref="A55:B55"/>
    <mergeCell ref="A23:B23"/>
    <mergeCell ref="A19:B19"/>
    <mergeCell ref="A21:B21"/>
    <mergeCell ref="A34:B34"/>
    <mergeCell ref="A35:B35"/>
    <mergeCell ref="A36:B36"/>
    <mergeCell ref="A32:B32"/>
    <mergeCell ref="A30:B30"/>
    <mergeCell ref="A31:B31"/>
    <mergeCell ref="A22:B22"/>
    <mergeCell ref="A38:B38"/>
    <mergeCell ref="A39:B39"/>
    <mergeCell ref="A40:B40"/>
    <mergeCell ref="A53:B53"/>
    <mergeCell ref="A37:B37"/>
    <mergeCell ref="A46:B46"/>
    <mergeCell ref="A45:B45"/>
    <mergeCell ref="A44:B44"/>
    <mergeCell ref="A43:B43"/>
    <mergeCell ref="A20:B20"/>
    <mergeCell ref="A2:J2"/>
    <mergeCell ref="A15:B15"/>
    <mergeCell ref="A16:B16"/>
    <mergeCell ref="A17:B17"/>
    <mergeCell ref="A11:J11"/>
    <mergeCell ref="A18:B18"/>
    <mergeCell ref="A29:B29"/>
    <mergeCell ref="A54:B54"/>
    <mergeCell ref="A27:B27"/>
    <mergeCell ref="A28:B28"/>
    <mergeCell ref="A1:J1"/>
    <mergeCell ref="A14:B14"/>
    <mergeCell ref="A8:J8"/>
    <mergeCell ref="A12:J12"/>
    <mergeCell ref="A3:J3"/>
    <mergeCell ref="A4:J4"/>
    <mergeCell ref="A24:B24"/>
    <mergeCell ref="A69:B69"/>
    <mergeCell ref="A70:B70"/>
    <mergeCell ref="A71:B71"/>
    <mergeCell ref="A25:B25"/>
    <mergeCell ref="A57:B57"/>
    <mergeCell ref="A41:B41"/>
    <mergeCell ref="A42:B42"/>
    <mergeCell ref="A26:B26"/>
    <mergeCell ref="A33:B33"/>
    <mergeCell ref="A67:B67"/>
    <mergeCell ref="A68:B68"/>
    <mergeCell ref="A62:B62"/>
    <mergeCell ref="A56:B56"/>
    <mergeCell ref="A66:B66"/>
    <mergeCell ref="A65:B65"/>
    <mergeCell ref="A61:B61"/>
    <mergeCell ref="A59:B59"/>
    <mergeCell ref="A60:B60"/>
    <mergeCell ref="A63:B63"/>
    <mergeCell ref="A81:J81"/>
    <mergeCell ref="A94:J94"/>
    <mergeCell ref="A87:J87"/>
    <mergeCell ref="A86:J86"/>
    <mergeCell ref="A84:J84"/>
    <mergeCell ref="A80:B80"/>
    <mergeCell ref="H83:I83"/>
    <mergeCell ref="A78:B78"/>
    <mergeCell ref="A75:B75"/>
    <mergeCell ref="A73:B73"/>
    <mergeCell ref="A74:B74"/>
    <mergeCell ref="A72:B72"/>
    <mergeCell ref="A79:B79"/>
    <mergeCell ref="A76:B76"/>
    <mergeCell ref="A77:B77"/>
  </mergeCells>
  <printOptions/>
  <pageMargins left="0.35433070866141736" right="0.1968503937007874" top="0.3937007874015748" bottom="0.1968503937007874" header="0.3937007874015748" footer="0"/>
  <pageSetup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dimension ref="A3:B4"/>
  <sheetViews>
    <sheetView zoomScalePageLayoutView="0" workbookViewId="0" topLeftCell="A1">
      <selection activeCell="E12" sqref="E12"/>
    </sheetView>
  </sheetViews>
  <sheetFormatPr defaultColWidth="9.00390625" defaultRowHeight="16.5"/>
  <sheetData>
    <row r="3" spans="1:2" ht="16.5">
      <c r="A3" t="s">
        <v>134</v>
      </c>
      <c r="B3" t="s">
        <v>136</v>
      </c>
    </row>
    <row r="4" ht="16.5">
      <c r="A4" t="s">
        <v>135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P124"/>
  <sheetViews>
    <sheetView zoomScalePageLayoutView="0" workbookViewId="0" topLeftCell="A19">
      <selection activeCell="A1" sqref="A1:IV16384"/>
    </sheetView>
  </sheetViews>
  <sheetFormatPr defaultColWidth="9.00390625" defaultRowHeight="16.5"/>
  <cols>
    <col min="1" max="1" width="15.50390625" style="0" customWidth="1"/>
    <col min="2" max="2" width="10.50390625" style="0" customWidth="1"/>
    <col min="3" max="3" width="13.875" style="0" customWidth="1"/>
    <col min="4" max="4" width="12.00390625" style="0" customWidth="1"/>
    <col min="5" max="5" width="20.625" style="2" customWidth="1"/>
    <col min="6" max="6" width="14.00390625" style="4" customWidth="1"/>
    <col min="7" max="7" width="9.875" style="2" customWidth="1"/>
    <col min="8" max="9" width="15.875" style="0" customWidth="1"/>
    <col min="11" max="11" width="15.00390625" style="0" customWidth="1"/>
    <col min="12" max="12" width="12.125" style="31" bestFit="1" customWidth="1"/>
    <col min="13" max="13" width="10.50390625" style="31" customWidth="1"/>
    <col min="14" max="14" width="13.00390625" style="31" bestFit="1" customWidth="1"/>
    <col min="15" max="16" width="9.00390625" style="31" customWidth="1"/>
  </cols>
  <sheetData>
    <row r="1" spans="1:16" s="5" customFormat="1" ht="21">
      <c r="A1" s="306" t="s">
        <v>87</v>
      </c>
      <c r="B1" s="307"/>
      <c r="C1" s="307"/>
      <c r="D1" s="307"/>
      <c r="E1" s="307"/>
      <c r="F1" s="307"/>
      <c r="G1" s="307"/>
      <c r="H1" s="307"/>
      <c r="I1" s="307"/>
      <c r="J1" s="307"/>
      <c r="K1" s="308"/>
      <c r="L1" s="31"/>
      <c r="M1" s="31"/>
      <c r="N1" s="31"/>
      <c r="O1" s="31"/>
      <c r="P1" s="31"/>
    </row>
    <row r="2" spans="1:16" s="6" customFormat="1" ht="25.5">
      <c r="A2" s="309" t="s">
        <v>91</v>
      </c>
      <c r="B2" s="310"/>
      <c r="C2" s="310"/>
      <c r="D2" s="310"/>
      <c r="E2" s="310"/>
      <c r="F2" s="310"/>
      <c r="G2" s="310"/>
      <c r="H2" s="310"/>
      <c r="I2" s="310"/>
      <c r="J2" s="310"/>
      <c r="K2" s="311"/>
      <c r="L2" s="32"/>
      <c r="M2" s="32"/>
      <c r="N2" s="32"/>
      <c r="O2" s="32"/>
      <c r="P2" s="32"/>
    </row>
    <row r="3" spans="1:16" s="6" customFormat="1" ht="19.5">
      <c r="A3" s="312" t="s">
        <v>109</v>
      </c>
      <c r="B3" s="310"/>
      <c r="C3" s="310"/>
      <c r="D3" s="310"/>
      <c r="E3" s="310"/>
      <c r="F3" s="310"/>
      <c r="G3" s="310"/>
      <c r="H3" s="310"/>
      <c r="I3" s="310"/>
      <c r="J3" s="310"/>
      <c r="K3" s="311"/>
      <c r="L3" s="32"/>
      <c r="M3" s="32"/>
      <c r="N3" s="32"/>
      <c r="O3" s="32"/>
      <c r="P3" s="32"/>
    </row>
    <row r="4" spans="1:16" s="6" customFormat="1" ht="30" customHeight="1">
      <c r="A4" s="313" t="s">
        <v>31</v>
      </c>
      <c r="B4" s="314"/>
      <c r="C4" s="314"/>
      <c r="D4" s="314"/>
      <c r="E4" s="314"/>
      <c r="F4" s="314"/>
      <c r="G4" s="314"/>
      <c r="H4" s="314"/>
      <c r="I4" s="314"/>
      <c r="J4" s="314"/>
      <c r="K4" s="314"/>
      <c r="L4" s="32"/>
      <c r="M4" s="32"/>
      <c r="N4" s="32"/>
      <c r="O4" s="32"/>
      <c r="P4" s="32"/>
    </row>
    <row r="5" spans="1:16" s="6" customFormat="1" ht="19.5">
      <c r="A5" s="23" t="s">
        <v>93</v>
      </c>
      <c r="B5" s="8"/>
      <c r="C5" s="8"/>
      <c r="D5" s="8"/>
      <c r="E5" s="9"/>
      <c r="F5" s="10"/>
      <c r="G5" s="9"/>
      <c r="H5" s="8"/>
      <c r="I5" s="8"/>
      <c r="J5" s="8"/>
      <c r="K5" s="8"/>
      <c r="L5" s="32"/>
      <c r="M5" s="32"/>
      <c r="N5" s="32"/>
      <c r="O5" s="32"/>
      <c r="P5" s="32"/>
    </row>
    <row r="6" spans="1:16" s="6" customFormat="1" ht="19.5">
      <c r="A6" s="7" t="s">
        <v>0</v>
      </c>
      <c r="B6" s="8"/>
      <c r="C6" s="8"/>
      <c r="D6" s="8"/>
      <c r="E6" s="9"/>
      <c r="F6" s="10"/>
      <c r="G6" s="9"/>
      <c r="H6" s="8"/>
      <c r="I6" s="8"/>
      <c r="J6" s="8"/>
      <c r="K6" s="8"/>
      <c r="L6" s="32"/>
      <c r="M6" s="32"/>
      <c r="N6" s="32"/>
      <c r="O6" s="32"/>
      <c r="P6" s="32"/>
    </row>
    <row r="7" spans="1:16" s="6" customFormat="1" ht="19.5" customHeight="1">
      <c r="A7" s="132" t="s">
        <v>113</v>
      </c>
      <c r="B7" s="119"/>
      <c r="C7" s="119"/>
      <c r="D7" s="119"/>
      <c r="E7" s="119"/>
      <c r="F7" s="133">
        <v>144669801</v>
      </c>
      <c r="G7" s="23" t="s">
        <v>112</v>
      </c>
      <c r="I7" s="119"/>
      <c r="J7" s="119"/>
      <c r="K7" s="119"/>
      <c r="L7" s="32"/>
      <c r="M7" s="32"/>
      <c r="N7" s="32"/>
      <c r="O7" s="32"/>
      <c r="P7" s="32"/>
    </row>
    <row r="8" spans="1:16" s="6" customFormat="1" ht="19.5" customHeight="1">
      <c r="A8" s="252" t="s">
        <v>75</v>
      </c>
      <c r="B8" s="311"/>
      <c r="C8" s="311"/>
      <c r="D8" s="311"/>
      <c r="E8" s="311"/>
      <c r="F8" s="311"/>
      <c r="G8" s="311"/>
      <c r="H8" s="311"/>
      <c r="I8" s="311"/>
      <c r="J8" s="311"/>
      <c r="K8" s="311"/>
      <c r="L8" s="32"/>
      <c r="M8" s="32"/>
      <c r="N8" s="32"/>
      <c r="O8" s="32"/>
      <c r="P8" s="32"/>
    </row>
    <row r="9" spans="1:16" s="6" customFormat="1" ht="19.5" customHeight="1">
      <c r="A9" s="132" t="s">
        <v>114</v>
      </c>
      <c r="B9" s="119"/>
      <c r="C9" s="119"/>
      <c r="D9" s="119"/>
      <c r="E9" s="119"/>
      <c r="F9" s="134">
        <v>123193508</v>
      </c>
      <c r="G9" s="132" t="s">
        <v>111</v>
      </c>
      <c r="H9" s="119"/>
      <c r="I9" s="119"/>
      <c r="J9" s="119"/>
      <c r="K9" s="119"/>
      <c r="L9" s="32"/>
      <c r="M9" s="32"/>
      <c r="N9" s="32"/>
      <c r="O9" s="32"/>
      <c r="P9" s="32"/>
    </row>
    <row r="10" spans="1:16" s="6" customFormat="1" ht="19.5" customHeight="1">
      <c r="A10" s="7" t="s">
        <v>1</v>
      </c>
      <c r="B10" s="8"/>
      <c r="C10" s="8"/>
      <c r="D10" s="8"/>
      <c r="E10" s="9"/>
      <c r="F10" s="10"/>
      <c r="G10" s="9"/>
      <c r="H10" s="8"/>
      <c r="I10" s="8"/>
      <c r="J10" s="8"/>
      <c r="K10" s="8"/>
      <c r="L10" s="32"/>
      <c r="M10" s="32"/>
      <c r="N10" s="32"/>
      <c r="O10" s="32"/>
      <c r="P10" s="32"/>
    </row>
    <row r="11" spans="1:16" s="6" customFormat="1" ht="19.5" customHeight="1">
      <c r="A11" s="252" t="s">
        <v>73</v>
      </c>
      <c r="B11" s="311"/>
      <c r="C11" s="311"/>
      <c r="D11" s="311"/>
      <c r="E11" s="311"/>
      <c r="F11" s="311"/>
      <c r="G11" s="311"/>
      <c r="H11" s="311"/>
      <c r="I11" s="311"/>
      <c r="J11" s="311"/>
      <c r="K11" s="311"/>
      <c r="L11" s="32"/>
      <c r="M11" s="32"/>
      <c r="N11" s="32"/>
      <c r="O11" s="32"/>
      <c r="P11" s="32"/>
    </row>
    <row r="12" spans="1:16" s="6" customFormat="1" ht="19.5" customHeight="1">
      <c r="A12" s="252" t="s">
        <v>74</v>
      </c>
      <c r="B12" s="314"/>
      <c r="C12" s="314"/>
      <c r="D12" s="314"/>
      <c r="E12" s="314"/>
      <c r="F12" s="314"/>
      <c r="G12" s="314"/>
      <c r="H12" s="314"/>
      <c r="I12" s="314"/>
      <c r="J12" s="314"/>
      <c r="K12" s="314"/>
      <c r="L12" s="32" t="s">
        <v>14</v>
      </c>
      <c r="M12" s="32"/>
      <c r="N12" s="32"/>
      <c r="O12" s="32"/>
      <c r="P12" s="32"/>
    </row>
    <row r="13" spans="1:16" s="6" customFormat="1" ht="19.5">
      <c r="A13" s="11" t="s">
        <v>2</v>
      </c>
      <c r="B13" s="12"/>
      <c r="C13" s="13"/>
      <c r="D13" s="14"/>
      <c r="E13" s="15"/>
      <c r="F13" s="16"/>
      <c r="G13" s="15"/>
      <c r="H13" s="14"/>
      <c r="I13" s="82" t="s">
        <v>3</v>
      </c>
      <c r="J13" s="17"/>
      <c r="K13" s="83"/>
      <c r="L13" s="33"/>
      <c r="M13" s="32"/>
      <c r="N13" s="32"/>
      <c r="O13" s="32"/>
      <c r="P13" s="32"/>
    </row>
    <row r="14" spans="1:16" s="5" customFormat="1" ht="50.25" customHeight="1" thickBot="1">
      <c r="A14" s="315" t="s">
        <v>4</v>
      </c>
      <c r="B14" s="316"/>
      <c r="C14" s="18" t="s">
        <v>9</v>
      </c>
      <c r="D14" s="1" t="s">
        <v>30</v>
      </c>
      <c r="E14" s="46" t="s">
        <v>69</v>
      </c>
      <c r="F14" s="19" t="s">
        <v>70</v>
      </c>
      <c r="G14" s="30" t="s">
        <v>71</v>
      </c>
      <c r="H14" s="20" t="s">
        <v>68</v>
      </c>
      <c r="I14" s="21" t="s">
        <v>72</v>
      </c>
      <c r="J14" s="303" t="s">
        <v>92</v>
      </c>
      <c r="K14" s="304"/>
      <c r="L14" s="34"/>
      <c r="M14" s="34"/>
      <c r="N14" s="31"/>
      <c r="O14" s="31"/>
      <c r="P14" s="31"/>
    </row>
    <row r="15" spans="1:13" s="3" customFormat="1" ht="23.25" customHeight="1" thickBot="1">
      <c r="A15" s="266" t="s">
        <v>22</v>
      </c>
      <c r="B15" s="266"/>
      <c r="C15" s="50">
        <v>20464000</v>
      </c>
      <c r="D15" s="117">
        <v>69850</v>
      </c>
      <c r="E15" s="115">
        <v>1622826</v>
      </c>
      <c r="F15" s="115">
        <v>2242763</v>
      </c>
      <c r="G15" s="84"/>
      <c r="H15" s="118">
        <v>3935439</v>
      </c>
      <c r="I15" s="86">
        <v>0.2690912822517592</v>
      </c>
      <c r="J15" s="305"/>
      <c r="K15" s="305"/>
      <c r="L15" s="47"/>
      <c r="M15" s="47"/>
    </row>
    <row r="16" spans="1:16" s="5" customFormat="1" ht="33.75" customHeight="1">
      <c r="A16" s="274" t="s">
        <v>60</v>
      </c>
      <c r="B16" s="274"/>
      <c r="C16" s="52">
        <v>85000</v>
      </c>
      <c r="D16" s="52">
        <v>0</v>
      </c>
      <c r="E16" s="53"/>
      <c r="F16" s="87">
        <v>14970</v>
      </c>
      <c r="G16" s="88"/>
      <c r="H16" s="87">
        <f>SUM(D16:G16)</f>
        <v>14970</v>
      </c>
      <c r="I16" s="89">
        <v>0.17611764705882352</v>
      </c>
      <c r="J16" s="295" t="s">
        <v>128</v>
      </c>
      <c r="K16" s="296"/>
      <c r="L16" s="34"/>
      <c r="M16" s="34"/>
      <c r="N16" s="31"/>
      <c r="O16" s="31"/>
      <c r="P16" s="31"/>
    </row>
    <row r="17" spans="1:16" s="5" customFormat="1" ht="51" customHeight="1">
      <c r="A17" s="274" t="s">
        <v>61</v>
      </c>
      <c r="B17" s="274"/>
      <c r="C17" s="52">
        <v>1500000</v>
      </c>
      <c r="D17" s="52">
        <v>0</v>
      </c>
      <c r="E17" s="53"/>
      <c r="F17" s="87">
        <v>72560</v>
      </c>
      <c r="G17" s="88"/>
      <c r="H17" s="87">
        <f>SUM(D17:G17)</f>
        <v>72560</v>
      </c>
      <c r="I17" s="89">
        <v>0.04837333333333333</v>
      </c>
      <c r="J17" s="295" t="s">
        <v>99</v>
      </c>
      <c r="K17" s="296"/>
      <c r="L17" s="34"/>
      <c r="M17" s="34"/>
      <c r="N17" s="31"/>
      <c r="O17" s="31"/>
      <c r="P17" s="31"/>
    </row>
    <row r="18" spans="1:16" s="5" customFormat="1" ht="31.5" customHeight="1">
      <c r="A18" s="299" t="s">
        <v>62</v>
      </c>
      <c r="B18" s="300"/>
      <c r="C18" s="52">
        <v>2800000</v>
      </c>
      <c r="D18" s="52">
        <v>0</v>
      </c>
      <c r="E18" s="53">
        <v>0</v>
      </c>
      <c r="F18" s="122">
        <v>1464485</v>
      </c>
      <c r="G18" s="122"/>
      <c r="H18" s="122">
        <v>1464485</v>
      </c>
      <c r="I18" s="89">
        <v>0.5230303571428572</v>
      </c>
      <c r="J18" s="295" t="s">
        <v>127</v>
      </c>
      <c r="K18" s="296"/>
      <c r="L18" s="34"/>
      <c r="M18" s="35"/>
      <c r="N18" s="31"/>
      <c r="O18" s="31"/>
      <c r="P18" s="31"/>
    </row>
    <row r="19" spans="1:16" s="5" customFormat="1" ht="33.75" customHeight="1">
      <c r="A19" s="274" t="s">
        <v>63</v>
      </c>
      <c r="B19" s="274"/>
      <c r="C19" s="52">
        <v>7000000</v>
      </c>
      <c r="D19" s="52">
        <v>0</v>
      </c>
      <c r="E19" s="52">
        <v>1300251</v>
      </c>
      <c r="F19" s="87">
        <v>0</v>
      </c>
      <c r="G19" s="88"/>
      <c r="H19" s="87">
        <f aca="true" t="shared" si="0" ref="H19:H24">SUM(D19:G19)</f>
        <v>1300251</v>
      </c>
      <c r="I19" s="89">
        <v>0.4094352857142857</v>
      </c>
      <c r="J19" s="295" t="s">
        <v>126</v>
      </c>
      <c r="K19" s="296"/>
      <c r="L19" s="34"/>
      <c r="M19" s="34"/>
      <c r="N19" s="31"/>
      <c r="O19" s="31"/>
      <c r="P19" s="31"/>
    </row>
    <row r="20" spans="1:16" s="5" customFormat="1" ht="33.75" customHeight="1">
      <c r="A20" s="299" t="s">
        <v>64</v>
      </c>
      <c r="B20" s="300"/>
      <c r="C20" s="52">
        <v>700000</v>
      </c>
      <c r="D20" s="52">
        <v>0</v>
      </c>
      <c r="E20" s="53"/>
      <c r="F20" s="87">
        <v>0</v>
      </c>
      <c r="G20" s="88"/>
      <c r="H20" s="87">
        <f t="shared" si="0"/>
        <v>0</v>
      </c>
      <c r="I20" s="131">
        <v>0</v>
      </c>
      <c r="J20" s="301" t="s">
        <v>116</v>
      </c>
      <c r="K20" s="302"/>
      <c r="L20" s="34"/>
      <c r="M20" s="34"/>
      <c r="N20" s="36"/>
      <c r="O20" s="31"/>
      <c r="P20" s="31"/>
    </row>
    <row r="21" spans="1:16" s="5" customFormat="1" ht="33.75" customHeight="1">
      <c r="A21" s="274" t="s">
        <v>65</v>
      </c>
      <c r="B21" s="274"/>
      <c r="C21" s="52">
        <v>3000000</v>
      </c>
      <c r="D21" s="52">
        <v>48000</v>
      </c>
      <c r="E21" s="53">
        <v>186198</v>
      </c>
      <c r="F21" s="90">
        <v>69000</v>
      </c>
      <c r="G21" s="88"/>
      <c r="H21" s="87">
        <f t="shared" si="0"/>
        <v>303198</v>
      </c>
      <c r="I21" s="89">
        <v>0.101066</v>
      </c>
      <c r="J21" s="295" t="s">
        <v>100</v>
      </c>
      <c r="K21" s="296"/>
      <c r="L21" s="34"/>
      <c r="M21" s="34"/>
      <c r="N21" s="31"/>
      <c r="O21" s="31"/>
      <c r="P21" s="31"/>
    </row>
    <row r="22" spans="1:16" s="5" customFormat="1" ht="51" customHeight="1">
      <c r="A22" s="274" t="s">
        <v>66</v>
      </c>
      <c r="B22" s="274"/>
      <c r="C22" s="52">
        <v>150000</v>
      </c>
      <c r="D22" s="52">
        <v>5850</v>
      </c>
      <c r="E22" s="53">
        <v>9180</v>
      </c>
      <c r="F22" s="91">
        <v>12960</v>
      </c>
      <c r="G22" s="88"/>
      <c r="H22" s="87">
        <f t="shared" si="0"/>
        <v>27990</v>
      </c>
      <c r="I22" s="89">
        <v>0.1866</v>
      </c>
      <c r="J22" s="295" t="s">
        <v>101</v>
      </c>
      <c r="K22" s="296"/>
      <c r="L22" s="34"/>
      <c r="M22" s="34"/>
      <c r="N22" s="31"/>
      <c r="O22" s="31"/>
      <c r="P22" s="31"/>
    </row>
    <row r="23" spans="1:16" s="5" customFormat="1" ht="51" customHeight="1">
      <c r="A23" s="274" t="s">
        <v>67</v>
      </c>
      <c r="B23" s="274"/>
      <c r="C23" s="52">
        <v>2500000</v>
      </c>
      <c r="D23" s="52">
        <v>0</v>
      </c>
      <c r="E23" s="53"/>
      <c r="F23" s="92">
        <v>169222</v>
      </c>
      <c r="G23" s="93"/>
      <c r="H23" s="87">
        <f t="shared" si="0"/>
        <v>169222</v>
      </c>
      <c r="I23" s="89">
        <f>H23/C23</f>
        <v>0.0676888</v>
      </c>
      <c r="J23" s="295" t="s">
        <v>102</v>
      </c>
      <c r="K23" s="296"/>
      <c r="L23" s="34"/>
      <c r="M23" s="34"/>
      <c r="N23" s="31"/>
      <c r="O23" s="31"/>
      <c r="P23" s="31"/>
    </row>
    <row r="24" spans="1:16" s="5" customFormat="1" ht="47.25" customHeight="1">
      <c r="A24" s="274" t="s">
        <v>88</v>
      </c>
      <c r="B24" s="274"/>
      <c r="C24" s="52">
        <v>700000</v>
      </c>
      <c r="D24" s="52">
        <v>0</v>
      </c>
      <c r="E24" s="53">
        <v>67052</v>
      </c>
      <c r="F24" s="94">
        <v>292612</v>
      </c>
      <c r="G24" s="88"/>
      <c r="H24" s="87">
        <f t="shared" si="0"/>
        <v>359664</v>
      </c>
      <c r="I24" s="89">
        <f>H24/C24</f>
        <v>0.5138057142857143</v>
      </c>
      <c r="J24" s="295" t="s">
        <v>125</v>
      </c>
      <c r="K24" s="296"/>
      <c r="L24" s="34"/>
      <c r="M24" s="34"/>
      <c r="N24" s="31"/>
      <c r="O24" s="31"/>
      <c r="P24" s="31"/>
    </row>
    <row r="25" spans="1:16" s="5" customFormat="1" ht="33" customHeight="1">
      <c r="A25" s="274" t="s">
        <v>86</v>
      </c>
      <c r="B25" s="274"/>
      <c r="C25" s="57">
        <v>2029000</v>
      </c>
      <c r="D25" s="57">
        <v>16000</v>
      </c>
      <c r="E25" s="76">
        <v>60145</v>
      </c>
      <c r="F25" s="123">
        <v>146954</v>
      </c>
      <c r="G25" s="95"/>
      <c r="H25" s="122">
        <v>228548</v>
      </c>
      <c r="I25" s="89">
        <v>0.11264070970921636</v>
      </c>
      <c r="J25" s="289" t="s">
        <v>103</v>
      </c>
      <c r="K25" s="290"/>
      <c r="L25" s="34"/>
      <c r="M25" s="35"/>
      <c r="N25" s="31"/>
      <c r="O25" s="31"/>
      <c r="P25" s="31"/>
    </row>
    <row r="26" spans="1:16" s="5" customFormat="1" ht="23.25" customHeight="1">
      <c r="A26" s="244" t="s">
        <v>11</v>
      </c>
      <c r="B26" s="244"/>
      <c r="C26" s="54">
        <f>SUM(C16:C25)</f>
        <v>20464000</v>
      </c>
      <c r="D26" s="55">
        <f>SUM(D16:D25)</f>
        <v>69850</v>
      </c>
      <c r="E26" s="56">
        <f>SUM(E16:E25)</f>
        <v>1622826</v>
      </c>
      <c r="F26" s="126">
        <f>SUM(F16:F25)</f>
        <v>2242763</v>
      </c>
      <c r="G26" s="96">
        <v>0</v>
      </c>
      <c r="H26" s="124">
        <f>SUM(D26:G26)</f>
        <v>3935439</v>
      </c>
      <c r="I26" s="86">
        <v>0.2690912822517592</v>
      </c>
      <c r="J26" s="297"/>
      <c r="K26" s="298"/>
      <c r="L26" s="34"/>
      <c r="M26" s="34"/>
      <c r="N26" s="31"/>
      <c r="O26" s="31"/>
      <c r="P26" s="31"/>
    </row>
    <row r="27" spans="1:13" s="49" customFormat="1" ht="23.25" customHeight="1">
      <c r="A27" s="266" t="s">
        <v>15</v>
      </c>
      <c r="B27" s="266"/>
      <c r="C27" s="50">
        <v>9655000</v>
      </c>
      <c r="D27" s="50">
        <v>12800</v>
      </c>
      <c r="E27" s="51">
        <v>2418615</v>
      </c>
      <c r="F27" s="85">
        <v>2315987</v>
      </c>
      <c r="G27" s="84"/>
      <c r="H27" s="85">
        <v>4747402</v>
      </c>
      <c r="I27" s="86">
        <f aca="true" t="shared" si="1" ref="I27:I79">H27/C27</f>
        <v>0.49170398757120665</v>
      </c>
      <c r="J27" s="281"/>
      <c r="K27" s="281"/>
      <c r="L27" s="48"/>
      <c r="M27" s="48"/>
    </row>
    <row r="28" spans="1:16" s="5" customFormat="1" ht="66" customHeight="1">
      <c r="A28" s="256" t="s">
        <v>23</v>
      </c>
      <c r="B28" s="256"/>
      <c r="C28" s="57">
        <v>1448000</v>
      </c>
      <c r="D28" s="52">
        <v>0</v>
      </c>
      <c r="E28" s="53">
        <v>969120</v>
      </c>
      <c r="F28" s="97">
        <v>95520</v>
      </c>
      <c r="G28" s="98"/>
      <c r="H28" s="97">
        <f aca="true" t="shared" si="2" ref="H28:H51">SUM(D28:G28)</f>
        <v>1064640</v>
      </c>
      <c r="I28" s="86">
        <f t="shared" si="1"/>
        <v>0.7352486187845304</v>
      </c>
      <c r="J28" s="263" t="s">
        <v>123</v>
      </c>
      <c r="K28" s="264"/>
      <c r="L28" s="34"/>
      <c r="M28" s="34"/>
      <c r="N28" s="31"/>
      <c r="O28" s="31"/>
      <c r="P28" s="31"/>
    </row>
    <row r="29" spans="1:16" s="5" customFormat="1" ht="57.75" customHeight="1">
      <c r="A29" s="256" t="s">
        <v>27</v>
      </c>
      <c r="B29" s="256"/>
      <c r="C29" s="57">
        <v>2500000</v>
      </c>
      <c r="D29" s="52">
        <v>0</v>
      </c>
      <c r="E29" s="53">
        <v>572485</v>
      </c>
      <c r="F29" s="97">
        <v>510006</v>
      </c>
      <c r="G29" s="98"/>
      <c r="H29" s="97">
        <f t="shared" si="2"/>
        <v>1082491</v>
      </c>
      <c r="I29" s="86">
        <f t="shared" si="1"/>
        <v>0.4329964</v>
      </c>
      <c r="J29" s="263" t="s">
        <v>124</v>
      </c>
      <c r="K29" s="264"/>
      <c r="L29" s="34"/>
      <c r="M29" s="34"/>
      <c r="N29" s="31"/>
      <c r="O29" s="31"/>
      <c r="P29" s="31"/>
    </row>
    <row r="30" spans="1:16" s="5" customFormat="1" ht="46.5" customHeight="1">
      <c r="A30" s="256" t="s">
        <v>24</v>
      </c>
      <c r="B30" s="256"/>
      <c r="C30" s="57">
        <v>450000</v>
      </c>
      <c r="D30" s="52">
        <v>0</v>
      </c>
      <c r="E30" s="53">
        <v>34650</v>
      </c>
      <c r="F30" s="97">
        <v>0</v>
      </c>
      <c r="G30" s="98"/>
      <c r="H30" s="97">
        <f t="shared" si="2"/>
        <v>34650</v>
      </c>
      <c r="I30" s="86">
        <f t="shared" si="1"/>
        <v>0.077</v>
      </c>
      <c r="J30" s="289" t="s">
        <v>104</v>
      </c>
      <c r="K30" s="290"/>
      <c r="L30" s="34"/>
      <c r="M30" s="34"/>
      <c r="N30" s="31"/>
      <c r="O30" s="31"/>
      <c r="P30" s="31"/>
    </row>
    <row r="31" spans="1:16" s="5" customFormat="1" ht="55.5" customHeight="1">
      <c r="A31" s="256" t="s">
        <v>25</v>
      </c>
      <c r="B31" s="256"/>
      <c r="C31" s="57">
        <v>50000</v>
      </c>
      <c r="D31" s="52">
        <v>0</v>
      </c>
      <c r="E31" s="53">
        <v>0</v>
      </c>
      <c r="F31" s="97">
        <v>0</v>
      </c>
      <c r="G31" s="98"/>
      <c r="H31" s="97">
        <f t="shared" si="2"/>
        <v>0</v>
      </c>
      <c r="I31" s="86">
        <f t="shared" si="1"/>
        <v>0</v>
      </c>
      <c r="J31" s="291" t="s">
        <v>105</v>
      </c>
      <c r="K31" s="292"/>
      <c r="L31" s="34"/>
      <c r="M31" s="34"/>
      <c r="N31" s="31"/>
      <c r="O31" s="31"/>
      <c r="P31" s="31"/>
    </row>
    <row r="32" spans="1:16" s="5" customFormat="1" ht="48" customHeight="1">
      <c r="A32" s="256" t="s">
        <v>28</v>
      </c>
      <c r="B32" s="256"/>
      <c r="C32" s="57">
        <v>950000</v>
      </c>
      <c r="D32" s="52">
        <v>0</v>
      </c>
      <c r="E32" s="53">
        <v>386900</v>
      </c>
      <c r="F32" s="97">
        <v>595352</v>
      </c>
      <c r="G32" s="98"/>
      <c r="H32" s="97">
        <f>SUM(E32:G32)</f>
        <v>982252</v>
      </c>
      <c r="I32" s="130">
        <f t="shared" si="1"/>
        <v>1.0339494736842105</v>
      </c>
      <c r="J32" s="293" t="s">
        <v>117</v>
      </c>
      <c r="K32" s="294"/>
      <c r="L32" s="34"/>
      <c r="M32" s="34"/>
      <c r="N32" s="31"/>
      <c r="O32" s="31"/>
      <c r="P32" s="31"/>
    </row>
    <row r="33" spans="1:16" s="5" customFormat="1" ht="45.75" customHeight="1">
      <c r="A33" s="256" t="s">
        <v>26</v>
      </c>
      <c r="B33" s="256"/>
      <c r="C33" s="57">
        <v>2000000</v>
      </c>
      <c r="D33" s="52">
        <v>0</v>
      </c>
      <c r="E33" s="53">
        <v>0</v>
      </c>
      <c r="F33" s="97">
        <v>223909</v>
      </c>
      <c r="G33" s="98"/>
      <c r="H33" s="97">
        <f t="shared" si="2"/>
        <v>223909</v>
      </c>
      <c r="I33" s="86">
        <f t="shared" si="1"/>
        <v>0.1119545</v>
      </c>
      <c r="J33" s="257" t="s">
        <v>122</v>
      </c>
      <c r="K33" s="262"/>
      <c r="L33" s="34"/>
      <c r="M33" s="34"/>
      <c r="N33" s="31"/>
      <c r="O33" s="31"/>
      <c r="P33" s="31"/>
    </row>
    <row r="34" spans="1:16" s="5" customFormat="1" ht="40.5" customHeight="1">
      <c r="A34" s="256" t="s">
        <v>29</v>
      </c>
      <c r="B34" s="256"/>
      <c r="C34" s="57">
        <v>2257000</v>
      </c>
      <c r="D34" s="52">
        <v>12800</v>
      </c>
      <c r="E34" s="58">
        <v>455460</v>
      </c>
      <c r="F34" s="97">
        <v>891200</v>
      </c>
      <c r="G34" s="98"/>
      <c r="H34" s="97">
        <f t="shared" si="2"/>
        <v>1359460</v>
      </c>
      <c r="I34" s="86">
        <f t="shared" si="1"/>
        <v>0.6023305272485601</v>
      </c>
      <c r="J34" s="289" t="s">
        <v>104</v>
      </c>
      <c r="K34" s="290"/>
      <c r="L34" s="35"/>
      <c r="M34" s="34"/>
      <c r="N34" s="31"/>
      <c r="O34" s="31"/>
      <c r="P34" s="31"/>
    </row>
    <row r="35" spans="1:16" s="5" customFormat="1" ht="23.25" customHeight="1" thickBot="1">
      <c r="A35" s="244" t="s">
        <v>11</v>
      </c>
      <c r="B35" s="244"/>
      <c r="C35" s="59">
        <f>SUM(C28:C34)</f>
        <v>9655000</v>
      </c>
      <c r="D35" s="54">
        <f>SUM(D28:D34)</f>
        <v>12800</v>
      </c>
      <c r="E35" s="60">
        <f>SUM(E28:E34)</f>
        <v>2418615</v>
      </c>
      <c r="F35" s="99">
        <v>2315987</v>
      </c>
      <c r="G35" s="96"/>
      <c r="H35" s="97">
        <f t="shared" si="2"/>
        <v>4747402</v>
      </c>
      <c r="I35" s="86">
        <f t="shared" si="1"/>
        <v>0.49170398757120665</v>
      </c>
      <c r="J35" s="246"/>
      <c r="K35" s="247"/>
      <c r="L35" s="35"/>
      <c r="M35" s="34"/>
      <c r="N35" s="31"/>
      <c r="O35" s="31"/>
      <c r="P35" s="31"/>
    </row>
    <row r="36" spans="1:16" s="5" customFormat="1" ht="23.25" customHeight="1" thickBot="1">
      <c r="A36" s="285" t="s">
        <v>16</v>
      </c>
      <c r="B36" s="286"/>
      <c r="C36" s="114">
        <v>23523000</v>
      </c>
      <c r="D36" s="115">
        <v>3935289</v>
      </c>
      <c r="E36" s="115">
        <v>4621619</v>
      </c>
      <c r="F36" s="115">
        <v>5855921</v>
      </c>
      <c r="G36" s="84"/>
      <c r="H36" s="85">
        <f t="shared" si="2"/>
        <v>14412829</v>
      </c>
      <c r="I36" s="86">
        <f t="shared" si="1"/>
        <v>0.6127121965735663</v>
      </c>
      <c r="J36" s="287"/>
      <c r="K36" s="288"/>
      <c r="L36" s="34"/>
      <c r="M36" s="34"/>
      <c r="N36" s="37"/>
      <c r="O36" s="31"/>
      <c r="P36" s="31"/>
    </row>
    <row r="37" spans="1:16" s="5" customFormat="1" ht="33.75" customHeight="1">
      <c r="A37" s="256" t="s">
        <v>50</v>
      </c>
      <c r="B37" s="256"/>
      <c r="C37" s="57">
        <v>300000</v>
      </c>
      <c r="D37" s="52">
        <v>0</v>
      </c>
      <c r="E37" s="53">
        <v>0</v>
      </c>
      <c r="F37" s="88">
        <v>250000</v>
      </c>
      <c r="G37" s="98"/>
      <c r="H37" s="97">
        <f t="shared" si="2"/>
        <v>250000</v>
      </c>
      <c r="I37" s="86">
        <f t="shared" si="1"/>
        <v>0.8333333333333334</v>
      </c>
      <c r="J37" s="263" t="s">
        <v>120</v>
      </c>
      <c r="K37" s="265"/>
      <c r="L37" s="34"/>
      <c r="M37" s="34"/>
      <c r="N37" s="37"/>
      <c r="O37" s="31"/>
      <c r="P37" s="31"/>
    </row>
    <row r="38" spans="1:16" s="5" customFormat="1" ht="36" customHeight="1">
      <c r="A38" s="256" t="s">
        <v>51</v>
      </c>
      <c r="B38" s="256"/>
      <c r="C38" s="57">
        <v>550000</v>
      </c>
      <c r="D38" s="52">
        <v>0</v>
      </c>
      <c r="E38" s="53">
        <v>0</v>
      </c>
      <c r="F38" s="88">
        <v>0</v>
      </c>
      <c r="G38" s="98"/>
      <c r="H38" s="97">
        <f t="shared" si="2"/>
        <v>0</v>
      </c>
      <c r="I38" s="86">
        <f t="shared" si="1"/>
        <v>0</v>
      </c>
      <c r="J38" s="263" t="s">
        <v>108</v>
      </c>
      <c r="K38" s="283"/>
      <c r="L38" s="34"/>
      <c r="M38" s="34"/>
      <c r="N38" s="37"/>
      <c r="O38" s="31"/>
      <c r="P38" s="31"/>
    </row>
    <row r="39" spans="1:16" s="5" customFormat="1" ht="37.5" customHeight="1">
      <c r="A39" s="256" t="s">
        <v>52</v>
      </c>
      <c r="B39" s="256"/>
      <c r="C39" s="57">
        <v>1000000</v>
      </c>
      <c r="D39" s="52">
        <v>182092</v>
      </c>
      <c r="E39" s="53">
        <v>328542</v>
      </c>
      <c r="F39" s="88">
        <v>361912</v>
      </c>
      <c r="G39" s="98"/>
      <c r="H39" s="97">
        <f t="shared" si="2"/>
        <v>872546</v>
      </c>
      <c r="I39" s="86">
        <f t="shared" si="1"/>
        <v>0.872546</v>
      </c>
      <c r="J39" s="263"/>
      <c r="K39" s="283"/>
      <c r="L39" s="34"/>
      <c r="M39" s="34"/>
      <c r="N39" s="37"/>
      <c r="O39" s="31"/>
      <c r="P39" s="31"/>
    </row>
    <row r="40" spans="1:16" s="5" customFormat="1" ht="33" customHeight="1">
      <c r="A40" s="256" t="s">
        <v>53</v>
      </c>
      <c r="B40" s="256"/>
      <c r="C40" s="57">
        <v>1400000</v>
      </c>
      <c r="D40" s="52">
        <v>248040</v>
      </c>
      <c r="E40" s="53">
        <v>249990</v>
      </c>
      <c r="F40" s="88">
        <v>236730</v>
      </c>
      <c r="G40" s="98"/>
      <c r="H40" s="97">
        <f t="shared" si="2"/>
        <v>734760</v>
      </c>
      <c r="I40" s="86">
        <f t="shared" si="1"/>
        <v>0.5248285714285714</v>
      </c>
      <c r="J40" s="263" t="s">
        <v>107</v>
      </c>
      <c r="K40" s="265"/>
      <c r="L40" s="34"/>
      <c r="M40" s="34"/>
      <c r="N40" s="37"/>
      <c r="O40" s="31"/>
      <c r="P40" s="31"/>
    </row>
    <row r="41" spans="1:16" s="5" customFormat="1" ht="57" customHeight="1">
      <c r="A41" s="256" t="s">
        <v>59</v>
      </c>
      <c r="B41" s="256"/>
      <c r="C41" s="57">
        <v>5576000</v>
      </c>
      <c r="D41" s="52">
        <v>781723</v>
      </c>
      <c r="E41" s="53">
        <v>1158496</v>
      </c>
      <c r="F41" s="88">
        <v>716234</v>
      </c>
      <c r="G41" s="98"/>
      <c r="H41" s="97">
        <f t="shared" si="2"/>
        <v>2656453</v>
      </c>
      <c r="I41" s="86">
        <f t="shared" si="1"/>
        <v>0.47640835724533714</v>
      </c>
      <c r="J41" s="263" t="s">
        <v>107</v>
      </c>
      <c r="K41" s="265"/>
      <c r="L41" s="34"/>
      <c r="M41" s="34"/>
      <c r="N41" s="37"/>
      <c r="O41" s="31"/>
      <c r="P41" s="31"/>
    </row>
    <row r="42" spans="1:16" s="5" customFormat="1" ht="48.75" customHeight="1">
      <c r="A42" s="256" t="s">
        <v>54</v>
      </c>
      <c r="B42" s="256"/>
      <c r="C42" s="57">
        <v>1600000</v>
      </c>
      <c r="D42" s="52">
        <v>315020</v>
      </c>
      <c r="E42" s="53">
        <v>321090</v>
      </c>
      <c r="F42" s="88">
        <v>322500</v>
      </c>
      <c r="G42" s="98"/>
      <c r="H42" s="97">
        <f t="shared" si="2"/>
        <v>958610</v>
      </c>
      <c r="I42" s="86">
        <f t="shared" si="1"/>
        <v>0.59913125</v>
      </c>
      <c r="J42" s="263" t="s">
        <v>120</v>
      </c>
      <c r="K42" s="265"/>
      <c r="L42" s="34"/>
      <c r="M42" s="34"/>
      <c r="N42" s="37"/>
      <c r="O42" s="31"/>
      <c r="P42" s="31"/>
    </row>
    <row r="43" spans="1:16" s="5" customFormat="1" ht="57" customHeight="1">
      <c r="A43" s="256" t="s">
        <v>55</v>
      </c>
      <c r="B43" s="256"/>
      <c r="C43" s="57">
        <v>1200000</v>
      </c>
      <c r="D43" s="52">
        <v>238564</v>
      </c>
      <c r="E43" s="53">
        <v>316490</v>
      </c>
      <c r="F43" s="88">
        <v>503050</v>
      </c>
      <c r="G43" s="98"/>
      <c r="H43" s="97">
        <f t="shared" si="2"/>
        <v>1058104</v>
      </c>
      <c r="I43" s="86">
        <f t="shared" si="1"/>
        <v>0.8817533333333333</v>
      </c>
      <c r="J43" s="263"/>
      <c r="K43" s="283"/>
      <c r="L43" s="34"/>
      <c r="M43" s="34"/>
      <c r="N43" s="37"/>
      <c r="O43" s="31"/>
      <c r="P43" s="31"/>
    </row>
    <row r="44" spans="1:16" s="5" customFormat="1" ht="40.5" customHeight="1">
      <c r="A44" s="256" t="s">
        <v>56</v>
      </c>
      <c r="B44" s="256"/>
      <c r="C44" s="57">
        <v>4500000</v>
      </c>
      <c r="D44" s="52">
        <v>626500</v>
      </c>
      <c r="E44" s="53">
        <v>1493900</v>
      </c>
      <c r="F44" s="88">
        <v>1233100</v>
      </c>
      <c r="G44" s="98"/>
      <c r="H44" s="97">
        <f t="shared" si="2"/>
        <v>3353500</v>
      </c>
      <c r="I44" s="86">
        <f t="shared" si="1"/>
        <v>0.7452222222222222</v>
      </c>
      <c r="J44" s="263" t="s">
        <v>121</v>
      </c>
      <c r="K44" s="283"/>
      <c r="L44" s="34"/>
      <c r="M44" s="34"/>
      <c r="N44" s="37"/>
      <c r="O44" s="31"/>
      <c r="P44" s="31"/>
    </row>
    <row r="45" spans="1:16" s="5" customFormat="1" ht="35.25" customHeight="1">
      <c r="A45" s="256" t="s">
        <v>57</v>
      </c>
      <c r="B45" s="256"/>
      <c r="C45" s="57">
        <v>800000</v>
      </c>
      <c r="D45" s="52">
        <v>253325</v>
      </c>
      <c r="E45" s="53">
        <v>269306</v>
      </c>
      <c r="F45" s="52">
        <v>253325</v>
      </c>
      <c r="G45" s="98"/>
      <c r="H45" s="97">
        <f t="shared" si="2"/>
        <v>775956</v>
      </c>
      <c r="I45" s="130">
        <f t="shared" si="1"/>
        <v>0.969945</v>
      </c>
      <c r="J45" s="276"/>
      <c r="K45" s="277"/>
      <c r="L45" s="34"/>
      <c r="M45" s="34"/>
      <c r="N45" s="37"/>
      <c r="O45" s="31"/>
      <c r="P45" s="31"/>
    </row>
    <row r="46" spans="1:16" s="5" customFormat="1" ht="34.5" customHeight="1">
      <c r="A46" s="256" t="s">
        <v>58</v>
      </c>
      <c r="B46" s="256"/>
      <c r="C46" s="61">
        <v>100000</v>
      </c>
      <c r="D46" s="66">
        <v>0</v>
      </c>
      <c r="E46" s="68">
        <v>0</v>
      </c>
      <c r="F46" s="112">
        <v>0</v>
      </c>
      <c r="G46" s="100"/>
      <c r="H46" s="97">
        <f t="shared" si="2"/>
        <v>0</v>
      </c>
      <c r="I46" s="130">
        <f t="shared" si="1"/>
        <v>0</v>
      </c>
      <c r="J46" s="276" t="s">
        <v>129</v>
      </c>
      <c r="K46" s="284"/>
      <c r="L46" s="34"/>
      <c r="M46" s="34"/>
      <c r="N46" s="37"/>
      <c r="O46" s="31"/>
      <c r="P46" s="31"/>
    </row>
    <row r="47" spans="1:16" s="5" customFormat="1" ht="48.75" customHeight="1">
      <c r="A47" s="256" t="s">
        <v>81</v>
      </c>
      <c r="B47" s="256"/>
      <c r="C47" s="61">
        <v>300000</v>
      </c>
      <c r="D47" s="66">
        <v>135000</v>
      </c>
      <c r="E47" s="68">
        <v>20250</v>
      </c>
      <c r="F47" s="112">
        <v>13500</v>
      </c>
      <c r="G47" s="100"/>
      <c r="H47" s="97">
        <f t="shared" si="2"/>
        <v>168750</v>
      </c>
      <c r="I47" s="86">
        <f t="shared" si="1"/>
        <v>0.5625</v>
      </c>
      <c r="J47" s="263" t="s">
        <v>107</v>
      </c>
      <c r="K47" s="265"/>
      <c r="L47" s="34"/>
      <c r="M47" s="34"/>
      <c r="N47" s="37"/>
      <c r="O47" s="31"/>
      <c r="P47" s="31"/>
    </row>
    <row r="48" spans="1:16" s="5" customFormat="1" ht="50.25" customHeight="1">
      <c r="A48" s="256" t="s">
        <v>82</v>
      </c>
      <c r="B48" s="256"/>
      <c r="C48" s="61">
        <v>500000</v>
      </c>
      <c r="D48" s="66">
        <v>0</v>
      </c>
      <c r="E48" s="68">
        <v>0</v>
      </c>
      <c r="F48" s="112">
        <v>9000</v>
      </c>
      <c r="G48" s="100"/>
      <c r="H48" s="97">
        <f t="shared" si="2"/>
        <v>9000</v>
      </c>
      <c r="I48" s="86">
        <f t="shared" si="1"/>
        <v>0.018</v>
      </c>
      <c r="J48" s="263" t="s">
        <v>120</v>
      </c>
      <c r="K48" s="265"/>
      <c r="L48" s="34"/>
      <c r="M48" s="34"/>
      <c r="N48" s="37"/>
      <c r="O48" s="31"/>
      <c r="P48" s="31"/>
    </row>
    <row r="49" spans="1:16" s="5" customFormat="1" ht="59.25" customHeight="1">
      <c r="A49" s="282" t="s">
        <v>83</v>
      </c>
      <c r="B49" s="274"/>
      <c r="C49" s="61">
        <v>600000</v>
      </c>
      <c r="D49" s="66">
        <v>0</v>
      </c>
      <c r="E49" s="68">
        <v>306181</v>
      </c>
      <c r="F49" s="112">
        <v>96000</v>
      </c>
      <c r="G49" s="100"/>
      <c r="H49" s="97">
        <f t="shared" si="2"/>
        <v>402181</v>
      </c>
      <c r="I49" s="86">
        <f t="shared" si="1"/>
        <v>0.6703016666666667</v>
      </c>
      <c r="J49" s="263" t="s">
        <v>120</v>
      </c>
      <c r="K49" s="265"/>
      <c r="L49" s="34"/>
      <c r="M49" s="34"/>
      <c r="N49" s="37"/>
      <c r="O49" s="31"/>
      <c r="P49" s="31"/>
    </row>
    <row r="50" spans="1:16" s="5" customFormat="1" ht="41.25" customHeight="1">
      <c r="A50" s="274" t="s">
        <v>84</v>
      </c>
      <c r="B50" s="274"/>
      <c r="C50" s="61">
        <v>400000</v>
      </c>
      <c r="D50" s="66">
        <v>0</v>
      </c>
      <c r="E50" s="68">
        <v>0</v>
      </c>
      <c r="F50" s="112">
        <v>302345</v>
      </c>
      <c r="G50" s="100"/>
      <c r="H50" s="97">
        <f t="shared" si="2"/>
        <v>302345</v>
      </c>
      <c r="I50" s="86">
        <f t="shared" si="1"/>
        <v>0.7558625</v>
      </c>
      <c r="J50" s="263" t="s">
        <v>107</v>
      </c>
      <c r="K50" s="265"/>
      <c r="L50" s="35"/>
      <c r="M50" s="34"/>
      <c r="N50" s="37"/>
      <c r="O50" s="31"/>
      <c r="P50" s="31"/>
    </row>
    <row r="51" spans="1:13" s="5" customFormat="1" ht="42.75" customHeight="1">
      <c r="A51" s="274" t="s">
        <v>85</v>
      </c>
      <c r="B51" s="274"/>
      <c r="C51" s="61">
        <v>4697000</v>
      </c>
      <c r="D51" s="66">
        <v>1155025</v>
      </c>
      <c r="E51" s="77">
        <v>157374</v>
      </c>
      <c r="F51" s="101">
        <v>1558225</v>
      </c>
      <c r="G51" s="101"/>
      <c r="H51" s="97">
        <f t="shared" si="2"/>
        <v>2870624</v>
      </c>
      <c r="I51" s="86">
        <f t="shared" si="1"/>
        <v>0.6111611667021503</v>
      </c>
      <c r="J51" s="263" t="s">
        <v>119</v>
      </c>
      <c r="K51" s="264"/>
      <c r="L51" s="45"/>
      <c r="M51" s="44"/>
    </row>
    <row r="52" spans="1:16" s="5" customFormat="1" ht="23.25" customHeight="1">
      <c r="A52" s="244" t="s">
        <v>11</v>
      </c>
      <c r="B52" s="245"/>
      <c r="C52" s="62">
        <f aca="true" t="shared" si="3" ref="C52:H52">SUM(C37:C51)</f>
        <v>23523000</v>
      </c>
      <c r="D52" s="63">
        <f t="shared" si="3"/>
        <v>3935289</v>
      </c>
      <c r="E52" s="64">
        <f t="shared" si="3"/>
        <v>4621619</v>
      </c>
      <c r="F52" s="102">
        <f t="shared" si="3"/>
        <v>5855921</v>
      </c>
      <c r="G52" s="103">
        <f t="shared" si="3"/>
        <v>0</v>
      </c>
      <c r="H52" s="97">
        <f t="shared" si="3"/>
        <v>14412829</v>
      </c>
      <c r="I52" s="86">
        <f t="shared" si="1"/>
        <v>0.6127121965735663</v>
      </c>
      <c r="J52" s="246"/>
      <c r="K52" s="269"/>
      <c r="L52" s="38"/>
      <c r="M52" s="35"/>
      <c r="N52" s="31"/>
      <c r="O52" s="31"/>
      <c r="P52" s="31"/>
    </row>
    <row r="53" spans="1:13" s="3" customFormat="1" ht="23.25" customHeight="1">
      <c r="A53" s="266" t="s">
        <v>17</v>
      </c>
      <c r="B53" s="279"/>
      <c r="C53" s="65">
        <v>44318000</v>
      </c>
      <c r="D53" s="67">
        <v>3426332</v>
      </c>
      <c r="E53" s="78">
        <v>6493839</v>
      </c>
      <c r="F53" s="104">
        <v>9004608</v>
      </c>
      <c r="G53" s="105"/>
      <c r="H53" s="85">
        <f>SUM(D53:G53)</f>
        <v>18924779</v>
      </c>
      <c r="I53" s="86">
        <f t="shared" si="1"/>
        <v>0.4270224062457692</v>
      </c>
      <c r="J53" s="280"/>
      <c r="K53" s="281"/>
      <c r="L53" s="47"/>
      <c r="M53" s="47"/>
    </row>
    <row r="54" spans="1:16" s="5" customFormat="1" ht="49.5" customHeight="1">
      <c r="A54" s="274" t="s">
        <v>39</v>
      </c>
      <c r="B54" s="274"/>
      <c r="C54" s="61">
        <v>2300000</v>
      </c>
      <c r="D54" s="66">
        <v>0</v>
      </c>
      <c r="E54" s="68">
        <v>492102</v>
      </c>
      <c r="F54" s="136">
        <v>379815</v>
      </c>
      <c r="G54" s="100"/>
      <c r="H54" s="97">
        <f>SUM(D54:G54)</f>
        <v>871917</v>
      </c>
      <c r="I54" s="86">
        <f t="shared" si="1"/>
        <v>0.379094347826087</v>
      </c>
      <c r="J54" s="263" t="s">
        <v>120</v>
      </c>
      <c r="K54" s="265"/>
      <c r="L54" s="34"/>
      <c r="M54" s="34"/>
      <c r="N54" s="31"/>
      <c r="O54" s="31"/>
      <c r="P54" s="31"/>
    </row>
    <row r="55" spans="1:16" s="5" customFormat="1" ht="43.5" customHeight="1">
      <c r="A55" s="274" t="s">
        <v>40</v>
      </c>
      <c r="B55" s="274"/>
      <c r="C55" s="61">
        <v>800000</v>
      </c>
      <c r="D55" s="66">
        <v>0</v>
      </c>
      <c r="E55" s="68">
        <v>7950</v>
      </c>
      <c r="F55" s="136">
        <v>16200</v>
      </c>
      <c r="G55" s="100"/>
      <c r="H55" s="97">
        <f aca="true" t="shared" si="4" ref="H55:H69">SUM(D55:G55)</f>
        <v>24150</v>
      </c>
      <c r="I55" s="86">
        <f t="shared" si="1"/>
        <v>0.0301875</v>
      </c>
      <c r="J55" s="263" t="s">
        <v>107</v>
      </c>
      <c r="K55" s="265"/>
      <c r="L55" s="34"/>
      <c r="M55" s="34"/>
      <c r="N55" s="31"/>
      <c r="O55" s="31"/>
      <c r="P55" s="31"/>
    </row>
    <row r="56" spans="1:16" s="5" customFormat="1" ht="57.75" customHeight="1">
      <c r="A56" s="274" t="s">
        <v>41</v>
      </c>
      <c r="B56" s="274"/>
      <c r="C56" s="61">
        <v>2500000</v>
      </c>
      <c r="D56" s="66">
        <v>0</v>
      </c>
      <c r="E56" s="68">
        <v>473540</v>
      </c>
      <c r="F56" s="137">
        <v>943365</v>
      </c>
      <c r="G56" s="100"/>
      <c r="H56" s="97">
        <f t="shared" si="4"/>
        <v>1416905</v>
      </c>
      <c r="I56" s="86">
        <f t="shared" si="1"/>
        <v>0.566762</v>
      </c>
      <c r="J56" s="263" t="s">
        <v>120</v>
      </c>
      <c r="K56" s="265"/>
      <c r="L56" s="34"/>
      <c r="M56" s="34"/>
      <c r="N56" s="31"/>
      <c r="O56" s="31"/>
      <c r="P56" s="31"/>
    </row>
    <row r="57" spans="1:16" s="5" customFormat="1" ht="53.25" customHeight="1">
      <c r="A57" s="274" t="s">
        <v>42</v>
      </c>
      <c r="B57" s="274"/>
      <c r="C57" s="61">
        <v>994000</v>
      </c>
      <c r="D57" s="66">
        <v>0</v>
      </c>
      <c r="E57" s="68">
        <v>0</v>
      </c>
      <c r="F57" s="138"/>
      <c r="G57" s="100"/>
      <c r="H57" s="97">
        <f>SUM(D57:G57)</f>
        <v>0</v>
      </c>
      <c r="I57" s="86">
        <f t="shared" si="1"/>
        <v>0</v>
      </c>
      <c r="J57" s="258" t="s">
        <v>130</v>
      </c>
      <c r="K57" s="258"/>
      <c r="L57" s="34"/>
      <c r="M57" s="34"/>
      <c r="N57" s="31"/>
      <c r="O57" s="31"/>
      <c r="P57" s="31"/>
    </row>
    <row r="58" spans="1:16" s="5" customFormat="1" ht="94.5" customHeight="1">
      <c r="A58" s="278" t="s">
        <v>43</v>
      </c>
      <c r="B58" s="278"/>
      <c r="C58" s="61">
        <v>503000</v>
      </c>
      <c r="D58" s="66">
        <v>11250</v>
      </c>
      <c r="E58" s="68">
        <v>91083</v>
      </c>
      <c r="F58" s="138">
        <v>0</v>
      </c>
      <c r="G58" s="100"/>
      <c r="H58" s="97">
        <f>SUM(D58:G58)</f>
        <v>102333</v>
      </c>
      <c r="I58" s="86">
        <f t="shared" si="1"/>
        <v>0.20344532803180915</v>
      </c>
      <c r="J58" s="258" t="s">
        <v>118</v>
      </c>
      <c r="K58" s="258"/>
      <c r="L58" s="34"/>
      <c r="M58" s="34"/>
      <c r="N58" s="31"/>
      <c r="O58" s="31"/>
      <c r="P58" s="31"/>
    </row>
    <row r="59" spans="1:16" s="5" customFormat="1" ht="33" customHeight="1">
      <c r="A59" s="272" t="s">
        <v>44</v>
      </c>
      <c r="B59" s="272"/>
      <c r="C59" s="61">
        <v>15000000</v>
      </c>
      <c r="D59" s="66">
        <v>1611291</v>
      </c>
      <c r="E59" s="68">
        <v>1714873</v>
      </c>
      <c r="F59" s="139">
        <v>2327406</v>
      </c>
      <c r="G59" s="100"/>
      <c r="H59" s="97">
        <f>SUM(D59:G59)</f>
        <v>5653570</v>
      </c>
      <c r="I59" s="86">
        <f t="shared" si="1"/>
        <v>0.37690466666666667</v>
      </c>
      <c r="J59" s="258" t="s">
        <v>119</v>
      </c>
      <c r="K59" s="258"/>
      <c r="L59" s="34"/>
      <c r="M59" s="34"/>
      <c r="N59" s="31"/>
      <c r="O59" s="31"/>
      <c r="P59" s="31"/>
    </row>
    <row r="60" spans="1:16" s="5" customFormat="1" ht="36" customHeight="1">
      <c r="A60" s="272" t="s">
        <v>45</v>
      </c>
      <c r="B60" s="272"/>
      <c r="C60" s="61">
        <v>1500000</v>
      </c>
      <c r="D60" s="66">
        <v>430492</v>
      </c>
      <c r="E60" s="68">
        <v>383989</v>
      </c>
      <c r="F60" s="139">
        <v>451379</v>
      </c>
      <c r="G60" s="100"/>
      <c r="H60" s="97">
        <f t="shared" si="4"/>
        <v>1265860</v>
      </c>
      <c r="I60" s="86">
        <f t="shared" si="1"/>
        <v>0.8439066666666667</v>
      </c>
      <c r="J60" s="258"/>
      <c r="K60" s="258"/>
      <c r="L60" s="34"/>
      <c r="M60" s="34"/>
      <c r="N60" s="31"/>
      <c r="O60" s="31"/>
      <c r="P60" s="31"/>
    </row>
    <row r="61" spans="1:16" s="5" customFormat="1" ht="40.5" customHeight="1">
      <c r="A61" s="272" t="s">
        <v>46</v>
      </c>
      <c r="B61" s="272"/>
      <c r="C61" s="61">
        <v>200000</v>
      </c>
      <c r="D61" s="66">
        <v>22475</v>
      </c>
      <c r="E61" s="68">
        <v>24148</v>
      </c>
      <c r="F61" s="139">
        <v>9369</v>
      </c>
      <c r="G61" s="100"/>
      <c r="H61" s="97">
        <f t="shared" si="4"/>
        <v>55992</v>
      </c>
      <c r="I61" s="86">
        <f t="shared" si="1"/>
        <v>0.27996</v>
      </c>
      <c r="J61" s="258" t="s">
        <v>119</v>
      </c>
      <c r="K61" s="258"/>
      <c r="L61" s="34"/>
      <c r="M61" s="34"/>
      <c r="N61" s="31"/>
      <c r="O61" s="31"/>
      <c r="P61" s="31"/>
    </row>
    <row r="62" spans="1:16" s="5" customFormat="1" ht="30.75" customHeight="1">
      <c r="A62" s="272" t="s">
        <v>47</v>
      </c>
      <c r="B62" s="272"/>
      <c r="C62" s="61">
        <v>600000</v>
      </c>
      <c r="D62" s="66">
        <v>101866</v>
      </c>
      <c r="E62" s="68">
        <v>246000</v>
      </c>
      <c r="F62" s="136">
        <v>98664</v>
      </c>
      <c r="G62" s="100"/>
      <c r="H62" s="97">
        <f>SUM(D62:G62)</f>
        <v>446530</v>
      </c>
      <c r="I62" s="86">
        <f t="shared" si="1"/>
        <v>0.7442166666666666</v>
      </c>
      <c r="J62" s="258" t="s">
        <v>119</v>
      </c>
      <c r="K62" s="258"/>
      <c r="L62" s="34"/>
      <c r="M62" s="34"/>
      <c r="N62" s="31"/>
      <c r="O62" s="31"/>
      <c r="P62" s="31"/>
    </row>
    <row r="63" spans="1:16" s="5" customFormat="1" ht="34.5" customHeight="1">
      <c r="A63" s="272" t="s">
        <v>48</v>
      </c>
      <c r="B63" s="272"/>
      <c r="C63" s="61">
        <v>200000</v>
      </c>
      <c r="D63" s="66">
        <v>78880</v>
      </c>
      <c r="E63" s="68">
        <v>72880</v>
      </c>
      <c r="F63" s="136">
        <v>60000</v>
      </c>
      <c r="G63" s="100"/>
      <c r="H63" s="97">
        <f t="shared" si="4"/>
        <v>211760</v>
      </c>
      <c r="I63" s="130">
        <f t="shared" si="1"/>
        <v>1.0588</v>
      </c>
      <c r="J63" s="273" t="s">
        <v>132</v>
      </c>
      <c r="K63" s="273"/>
      <c r="L63" s="34"/>
      <c r="M63" s="34"/>
      <c r="N63" s="31"/>
      <c r="O63" s="31"/>
      <c r="P63" s="31"/>
    </row>
    <row r="64" spans="1:16" s="5" customFormat="1" ht="49.5" customHeight="1">
      <c r="A64" s="275" t="s">
        <v>49</v>
      </c>
      <c r="B64" s="275"/>
      <c r="C64" s="61">
        <v>200000</v>
      </c>
      <c r="D64" s="66">
        <v>0</v>
      </c>
      <c r="E64" s="68">
        <v>0</v>
      </c>
      <c r="F64" s="138"/>
      <c r="G64" s="100"/>
      <c r="H64" s="97">
        <f>SUM(D64:G64)</f>
        <v>0</v>
      </c>
      <c r="I64" s="130">
        <f t="shared" si="1"/>
        <v>0</v>
      </c>
      <c r="J64" s="276" t="s">
        <v>131</v>
      </c>
      <c r="K64" s="277"/>
      <c r="L64" s="34"/>
      <c r="M64" s="34"/>
      <c r="N64" s="31"/>
      <c r="O64" s="31"/>
      <c r="P64" s="31"/>
    </row>
    <row r="65" spans="1:16" s="5" customFormat="1" ht="48.75" customHeight="1">
      <c r="A65" s="270" t="s">
        <v>76</v>
      </c>
      <c r="B65" s="271"/>
      <c r="C65" s="61">
        <v>6000000</v>
      </c>
      <c r="D65" s="66">
        <v>975000</v>
      </c>
      <c r="E65" s="68">
        <v>1648400</v>
      </c>
      <c r="F65" s="136">
        <v>1897905</v>
      </c>
      <c r="G65" s="100"/>
      <c r="H65" s="97">
        <f t="shared" si="4"/>
        <v>4521305</v>
      </c>
      <c r="I65" s="86">
        <f t="shared" si="1"/>
        <v>0.7535508333333333</v>
      </c>
      <c r="J65" s="263" t="s">
        <v>106</v>
      </c>
      <c r="K65" s="265"/>
      <c r="L65" s="34"/>
      <c r="M65" s="34"/>
      <c r="N65" s="31"/>
      <c r="O65" s="31"/>
      <c r="P65" s="31"/>
    </row>
    <row r="66" spans="1:16" s="5" customFormat="1" ht="60" customHeight="1">
      <c r="A66" s="256" t="s">
        <v>77</v>
      </c>
      <c r="B66" s="256"/>
      <c r="C66" s="61">
        <v>800000</v>
      </c>
      <c r="D66" s="66">
        <v>167400</v>
      </c>
      <c r="E66" s="68">
        <v>0</v>
      </c>
      <c r="F66" s="136">
        <v>5400</v>
      </c>
      <c r="G66" s="100"/>
      <c r="H66" s="97">
        <f t="shared" si="4"/>
        <v>172800</v>
      </c>
      <c r="I66" s="86">
        <f t="shared" si="1"/>
        <v>0.216</v>
      </c>
      <c r="J66" s="263" t="s">
        <v>107</v>
      </c>
      <c r="K66" s="265"/>
      <c r="L66" s="34"/>
      <c r="M66" s="34"/>
      <c r="N66" s="31"/>
      <c r="O66" s="31"/>
      <c r="P66" s="31"/>
    </row>
    <row r="67" spans="1:16" s="5" customFormat="1" ht="65.25" customHeight="1">
      <c r="A67" s="256" t="s">
        <v>78</v>
      </c>
      <c r="B67" s="256"/>
      <c r="C67" s="61">
        <v>6170000</v>
      </c>
      <c r="D67" s="66">
        <v>0</v>
      </c>
      <c r="E67" s="68">
        <v>373487</v>
      </c>
      <c r="F67" s="139">
        <v>2647240</v>
      </c>
      <c r="G67" s="100"/>
      <c r="H67" s="97">
        <f>SUM(D67:G67)</f>
        <v>3020727</v>
      </c>
      <c r="I67" s="86">
        <f t="shared" si="1"/>
        <v>0.489582982171799</v>
      </c>
      <c r="J67" s="263" t="s">
        <v>107</v>
      </c>
      <c r="K67" s="265"/>
      <c r="L67" s="34"/>
      <c r="M67" s="34"/>
      <c r="N67" s="31"/>
      <c r="O67" s="31"/>
      <c r="P67" s="31"/>
    </row>
    <row r="68" spans="1:16" s="5" customFormat="1" ht="59.25" customHeight="1">
      <c r="A68" s="256" t="s">
        <v>79</v>
      </c>
      <c r="B68" s="256"/>
      <c r="C68" s="61">
        <v>3000000</v>
      </c>
      <c r="D68" s="66">
        <v>6075</v>
      </c>
      <c r="E68" s="68">
        <v>98152</v>
      </c>
      <c r="F68" s="136">
        <v>167865</v>
      </c>
      <c r="G68" s="100"/>
      <c r="H68" s="97">
        <f t="shared" si="4"/>
        <v>272092</v>
      </c>
      <c r="I68" s="86">
        <f t="shared" si="1"/>
        <v>0.09069733333333334</v>
      </c>
      <c r="J68" s="263" t="s">
        <v>106</v>
      </c>
      <c r="K68" s="265"/>
      <c r="L68" s="35"/>
      <c r="M68" s="34"/>
      <c r="N68" s="31"/>
      <c r="O68" s="31"/>
      <c r="P68" s="31"/>
    </row>
    <row r="69" spans="1:16" s="5" customFormat="1" ht="46.5" customHeight="1">
      <c r="A69" s="256" t="s">
        <v>80</v>
      </c>
      <c r="B69" s="256"/>
      <c r="C69" s="61">
        <v>3551000</v>
      </c>
      <c r="D69" s="66">
        <v>21603</v>
      </c>
      <c r="E69" s="77">
        <v>867235</v>
      </c>
      <c r="F69" s="138">
        <v>0</v>
      </c>
      <c r="G69" s="100"/>
      <c r="H69" s="97">
        <f t="shared" si="4"/>
        <v>888838</v>
      </c>
      <c r="I69" s="86">
        <f t="shared" si="1"/>
        <v>0.2503063925654745</v>
      </c>
      <c r="J69" s="263"/>
      <c r="K69" s="264"/>
      <c r="L69" s="34"/>
      <c r="M69" s="34"/>
      <c r="N69" s="31"/>
      <c r="O69" s="31"/>
      <c r="P69" s="31"/>
    </row>
    <row r="70" spans="1:16" s="5" customFormat="1" ht="23.25" customHeight="1" thickBot="1">
      <c r="A70" s="244" t="s">
        <v>11</v>
      </c>
      <c r="B70" s="245"/>
      <c r="C70" s="62">
        <f>SUM(C54:C69)</f>
        <v>44318000</v>
      </c>
      <c r="D70" s="63">
        <f>SUM(D54:D69)</f>
        <v>3426332</v>
      </c>
      <c r="E70" s="64">
        <f>SUM(E54:E69)</f>
        <v>6493839</v>
      </c>
      <c r="F70" s="140">
        <f>SUM(F54:F69)</f>
        <v>9004608</v>
      </c>
      <c r="G70" s="103">
        <f>SUM(G54:G69)</f>
        <v>0</v>
      </c>
      <c r="H70" s="125">
        <f aca="true" t="shared" si="5" ref="H70:H79">SUM(D70:G70)</f>
        <v>18924779</v>
      </c>
      <c r="I70" s="86">
        <f t="shared" si="1"/>
        <v>0.4270224062457692</v>
      </c>
      <c r="J70" s="246"/>
      <c r="K70" s="269"/>
      <c r="L70" s="38"/>
      <c r="M70" s="34"/>
      <c r="N70" s="31"/>
      <c r="O70" s="31"/>
      <c r="P70" s="31"/>
    </row>
    <row r="71" spans="1:16" s="5" customFormat="1" ht="23.25" customHeight="1" thickBot="1">
      <c r="A71" s="266" t="s">
        <v>18</v>
      </c>
      <c r="B71" s="267"/>
      <c r="C71" s="67">
        <v>37459000</v>
      </c>
      <c r="D71" s="117">
        <v>10921529</v>
      </c>
      <c r="E71" s="115">
        <v>10713416</v>
      </c>
      <c r="F71" s="115">
        <v>9918311</v>
      </c>
      <c r="G71" s="105"/>
      <c r="H71" s="85">
        <f t="shared" si="5"/>
        <v>31553256</v>
      </c>
      <c r="I71" s="86">
        <f t="shared" si="1"/>
        <v>0.8423411196241224</v>
      </c>
      <c r="J71" s="268"/>
      <c r="K71" s="268"/>
      <c r="L71" s="34"/>
      <c r="M71" s="34"/>
      <c r="N71" s="31"/>
      <c r="O71" s="31"/>
      <c r="P71" s="31"/>
    </row>
    <row r="72" spans="1:16" s="5" customFormat="1" ht="40.5" customHeight="1">
      <c r="A72" s="256" t="s">
        <v>32</v>
      </c>
      <c r="B72" s="256"/>
      <c r="C72" s="61">
        <v>8750000</v>
      </c>
      <c r="D72" s="66">
        <v>3650000</v>
      </c>
      <c r="E72" s="68">
        <v>2650000</v>
      </c>
      <c r="F72" s="116">
        <v>2000000</v>
      </c>
      <c r="G72" s="116"/>
      <c r="H72" s="97">
        <f t="shared" si="5"/>
        <v>8300000</v>
      </c>
      <c r="I72" s="86">
        <f t="shared" si="1"/>
        <v>0.9485714285714286</v>
      </c>
      <c r="J72" s="258"/>
      <c r="K72" s="258"/>
      <c r="L72" s="34"/>
      <c r="M72" s="34"/>
      <c r="N72" s="31"/>
      <c r="O72" s="31"/>
      <c r="P72" s="31"/>
    </row>
    <row r="73" spans="1:16" s="5" customFormat="1" ht="54.75" customHeight="1">
      <c r="A73" s="256" t="s">
        <v>33</v>
      </c>
      <c r="B73" s="256"/>
      <c r="C73" s="61">
        <v>16000000</v>
      </c>
      <c r="D73" s="66">
        <v>5800000</v>
      </c>
      <c r="E73" s="68">
        <v>4400000</v>
      </c>
      <c r="F73" s="116">
        <v>4600000</v>
      </c>
      <c r="G73" s="116"/>
      <c r="H73" s="97">
        <f t="shared" si="5"/>
        <v>14800000</v>
      </c>
      <c r="I73" s="86">
        <f t="shared" si="1"/>
        <v>0.925</v>
      </c>
      <c r="J73" s="258"/>
      <c r="K73" s="258"/>
      <c r="L73" s="34"/>
      <c r="M73" s="34"/>
      <c r="N73" s="31"/>
      <c r="O73" s="31"/>
      <c r="P73" s="31"/>
    </row>
    <row r="74" spans="1:16" s="5" customFormat="1" ht="45" customHeight="1">
      <c r="A74" s="256" t="s">
        <v>34</v>
      </c>
      <c r="B74" s="256"/>
      <c r="C74" s="61">
        <v>1233000</v>
      </c>
      <c r="D74" s="66">
        <v>0</v>
      </c>
      <c r="E74" s="68">
        <v>0</v>
      </c>
      <c r="F74" s="116">
        <v>1024480</v>
      </c>
      <c r="G74" s="116"/>
      <c r="H74" s="97">
        <f t="shared" si="5"/>
        <v>1024480</v>
      </c>
      <c r="I74" s="86">
        <f t="shared" si="1"/>
        <v>0.8308840227088402</v>
      </c>
      <c r="J74" s="257"/>
      <c r="K74" s="257"/>
      <c r="L74" s="34"/>
      <c r="M74" s="34"/>
      <c r="N74" s="31"/>
      <c r="O74" s="31"/>
      <c r="P74" s="31"/>
    </row>
    <row r="75" spans="1:16" s="5" customFormat="1" ht="49.5" customHeight="1">
      <c r="A75" s="256" t="s">
        <v>35</v>
      </c>
      <c r="B75" s="256"/>
      <c r="C75" s="61">
        <v>1114000</v>
      </c>
      <c r="D75" s="66">
        <v>735850</v>
      </c>
      <c r="E75" s="68">
        <v>143985</v>
      </c>
      <c r="F75" s="116">
        <v>46940</v>
      </c>
      <c r="G75" s="116"/>
      <c r="H75" s="97">
        <f t="shared" si="5"/>
        <v>926775</v>
      </c>
      <c r="I75" s="86">
        <f t="shared" si="1"/>
        <v>0.8319344703770197</v>
      </c>
      <c r="J75" s="258"/>
      <c r="K75" s="258"/>
      <c r="L75" s="34"/>
      <c r="M75" s="34"/>
      <c r="N75" s="31"/>
      <c r="O75" s="31"/>
      <c r="P75" s="31"/>
    </row>
    <row r="76" spans="1:16" s="5" customFormat="1" ht="44.25" customHeight="1">
      <c r="A76" s="256" t="s">
        <v>36</v>
      </c>
      <c r="B76" s="256"/>
      <c r="C76" s="61">
        <v>9000000</v>
      </c>
      <c r="D76" s="66">
        <v>735679</v>
      </c>
      <c r="E76" s="68">
        <v>2838244</v>
      </c>
      <c r="F76" s="116">
        <v>1623404</v>
      </c>
      <c r="G76" s="116"/>
      <c r="H76" s="97">
        <f t="shared" si="5"/>
        <v>5197327</v>
      </c>
      <c r="I76" s="86">
        <f t="shared" si="1"/>
        <v>0.5774807777777777</v>
      </c>
      <c r="J76" s="263" t="s">
        <v>106</v>
      </c>
      <c r="K76" s="265"/>
      <c r="L76" s="39"/>
      <c r="M76" s="34"/>
      <c r="N76" s="31"/>
      <c r="O76" s="31"/>
      <c r="P76" s="31"/>
    </row>
    <row r="77" spans="1:16" s="5" customFormat="1" ht="87" customHeight="1">
      <c r="A77" s="256" t="s">
        <v>37</v>
      </c>
      <c r="B77" s="256"/>
      <c r="C77" s="61">
        <v>330000</v>
      </c>
      <c r="D77" s="66">
        <v>0</v>
      </c>
      <c r="E77" s="68">
        <v>262584</v>
      </c>
      <c r="F77" s="116">
        <v>65646</v>
      </c>
      <c r="G77" s="116"/>
      <c r="H77" s="97">
        <f t="shared" si="5"/>
        <v>328230</v>
      </c>
      <c r="I77" s="86">
        <f t="shared" si="1"/>
        <v>0.9946363636363637</v>
      </c>
      <c r="J77" s="258"/>
      <c r="K77" s="258"/>
      <c r="L77" s="39"/>
      <c r="M77" s="34"/>
      <c r="N77" s="31"/>
      <c r="O77" s="31"/>
      <c r="P77" s="31"/>
    </row>
    <row r="78" spans="1:16" s="5" customFormat="1" ht="60" customHeight="1">
      <c r="A78" s="256" t="s">
        <v>38</v>
      </c>
      <c r="B78" s="256"/>
      <c r="C78" s="61">
        <v>1032000</v>
      </c>
      <c r="D78" s="66">
        <v>0</v>
      </c>
      <c r="E78" s="68">
        <v>418603</v>
      </c>
      <c r="F78" s="116">
        <v>557841</v>
      </c>
      <c r="G78" s="116"/>
      <c r="H78" s="97">
        <f t="shared" si="5"/>
        <v>976444</v>
      </c>
      <c r="I78" s="86">
        <f t="shared" si="1"/>
        <v>0.9461666666666667</v>
      </c>
      <c r="J78" s="257"/>
      <c r="K78" s="262"/>
      <c r="L78" s="40"/>
      <c r="M78" s="34"/>
      <c r="N78" s="31"/>
      <c r="O78" s="31"/>
      <c r="P78" s="31"/>
    </row>
    <row r="79" spans="1:16" s="22" customFormat="1" ht="16.5">
      <c r="A79" s="244" t="s">
        <v>11</v>
      </c>
      <c r="B79" s="245"/>
      <c r="C79" s="79">
        <f>SUM(C72:C78)</f>
        <v>37459000</v>
      </c>
      <c r="D79" s="79">
        <f>SUM(D72:D78)</f>
        <v>10921529</v>
      </c>
      <c r="E79" s="79">
        <f>SUM(E72:E78)</f>
        <v>10713416</v>
      </c>
      <c r="F79" s="127">
        <f>SUM(F72:F78)</f>
        <v>9918311</v>
      </c>
      <c r="G79" s="106"/>
      <c r="H79" s="125">
        <f t="shared" si="5"/>
        <v>31553256</v>
      </c>
      <c r="I79" s="86">
        <f t="shared" si="1"/>
        <v>0.8423411196241224</v>
      </c>
      <c r="J79" s="246"/>
      <c r="K79" s="247"/>
      <c r="L79" s="128"/>
      <c r="M79" s="41"/>
      <c r="N79" s="37"/>
      <c r="O79" s="37"/>
      <c r="P79" s="37"/>
    </row>
    <row r="80" spans="1:16" s="5" customFormat="1" ht="23.25" customHeight="1">
      <c r="A80" s="248" t="s">
        <v>89</v>
      </c>
      <c r="B80" s="249"/>
      <c r="C80" s="81">
        <f>C15+C27+C36+C53+C71</f>
        <v>135419000</v>
      </c>
      <c r="D80" s="81">
        <f>D26+D35+D52+D70+D79</f>
        <v>18365800</v>
      </c>
      <c r="E80" s="81">
        <f>E26+E35+E52+E70+E79</f>
        <v>25870315</v>
      </c>
      <c r="F80" s="129">
        <f>F26+F35+F52+F70+F79</f>
        <v>29337590</v>
      </c>
      <c r="G80" s="81">
        <f>G26+G35+G52+G70+G79</f>
        <v>0</v>
      </c>
      <c r="H80" s="129">
        <f>H26+H35+H52+H70+H79</f>
        <v>73573705</v>
      </c>
      <c r="I80" s="86">
        <f>H80/C80</f>
        <v>0.5433041522976835</v>
      </c>
      <c r="J80" s="107"/>
      <c r="K80" s="108"/>
      <c r="L80" s="34"/>
      <c r="M80" s="34"/>
      <c r="N80" s="31"/>
      <c r="O80" s="31"/>
      <c r="P80" s="31"/>
    </row>
    <row r="81" spans="1:16" s="5" customFormat="1" ht="24.75" customHeight="1">
      <c r="A81" s="250" t="s">
        <v>19</v>
      </c>
      <c r="B81" s="251"/>
      <c r="C81" s="251"/>
      <c r="D81" s="251"/>
      <c r="E81" s="251"/>
      <c r="F81" s="251"/>
      <c r="G81" s="251"/>
      <c r="H81" s="251"/>
      <c r="I81" s="251"/>
      <c r="J81" s="251"/>
      <c r="K81" s="251"/>
      <c r="L81" s="34"/>
      <c r="M81" s="34"/>
      <c r="N81" s="31"/>
      <c r="O81" s="31"/>
      <c r="P81" s="31"/>
    </row>
    <row r="82" spans="1:16" s="5" customFormat="1" ht="19.5">
      <c r="A82" s="69" t="s">
        <v>90</v>
      </c>
      <c r="B82" s="70"/>
      <c r="C82" s="71"/>
      <c r="D82" s="71"/>
      <c r="E82" s="72"/>
      <c r="F82" s="8"/>
      <c r="G82" s="9"/>
      <c r="H82" s="109"/>
      <c r="I82" s="8"/>
      <c r="J82" s="8"/>
      <c r="K82" s="8"/>
      <c r="L82" s="34"/>
      <c r="M82" s="34"/>
      <c r="N82" s="31"/>
      <c r="O82" s="31"/>
      <c r="P82" s="31"/>
    </row>
    <row r="83" spans="1:16" s="5" customFormat="1" ht="22.5" customHeight="1">
      <c r="A83" s="132" t="s">
        <v>110</v>
      </c>
      <c r="B83" s="121"/>
      <c r="C83" s="121"/>
      <c r="D83" s="121"/>
      <c r="E83" s="121"/>
      <c r="F83" s="121"/>
      <c r="G83" s="121"/>
      <c r="H83" s="135">
        <f>F7+F9-H80</f>
        <v>194289604</v>
      </c>
      <c r="I83" s="120" t="s">
        <v>112</v>
      </c>
      <c r="J83" s="121"/>
      <c r="K83" s="121"/>
      <c r="L83" s="31"/>
      <c r="M83" s="34"/>
      <c r="N83" s="31"/>
      <c r="O83" s="31"/>
      <c r="P83" s="31"/>
    </row>
    <row r="84" spans="1:16" s="25" customFormat="1" ht="38.25" customHeight="1">
      <c r="A84" s="252" t="s">
        <v>94</v>
      </c>
      <c r="B84" s="253"/>
      <c r="C84" s="253"/>
      <c r="D84" s="253"/>
      <c r="E84" s="253"/>
      <c r="F84" s="253"/>
      <c r="G84" s="253"/>
      <c r="H84" s="253"/>
      <c r="I84" s="253"/>
      <c r="J84" s="253"/>
      <c r="K84" s="253"/>
      <c r="L84" s="42"/>
      <c r="M84" s="43"/>
      <c r="N84" s="42"/>
      <c r="O84" s="42"/>
      <c r="P84" s="42"/>
    </row>
    <row r="85" spans="1:16" s="5" customFormat="1" ht="26.25" customHeight="1">
      <c r="A85" s="73" t="s">
        <v>21</v>
      </c>
      <c r="B85" s="74"/>
      <c r="C85" s="74"/>
      <c r="D85" s="74"/>
      <c r="E85" s="75"/>
      <c r="F85" s="110"/>
      <c r="G85" s="111"/>
      <c r="H85" s="110"/>
      <c r="I85" s="110"/>
      <c r="J85" s="110"/>
      <c r="K85" s="110"/>
      <c r="L85" s="31"/>
      <c r="M85" s="34"/>
      <c r="N85" s="31"/>
      <c r="O85" s="31"/>
      <c r="P85" s="31"/>
    </row>
    <row r="86" spans="1:16" s="5" customFormat="1" ht="28.5" customHeight="1">
      <c r="A86" s="254" t="s">
        <v>95</v>
      </c>
      <c r="B86" s="255"/>
      <c r="C86" s="255"/>
      <c r="D86" s="255"/>
      <c r="E86" s="255"/>
      <c r="F86" s="255"/>
      <c r="G86" s="255"/>
      <c r="H86" s="255"/>
      <c r="I86" s="255"/>
      <c r="J86" s="255"/>
      <c r="K86" s="255"/>
      <c r="L86" s="31"/>
      <c r="M86" s="34"/>
      <c r="N86" s="31"/>
      <c r="O86" s="31"/>
      <c r="P86" s="31"/>
    </row>
    <row r="87" spans="1:16" s="5" customFormat="1" ht="28.5" customHeight="1">
      <c r="A87" s="259" t="s">
        <v>115</v>
      </c>
      <c r="B87" s="255"/>
      <c r="C87" s="255"/>
      <c r="D87" s="255"/>
      <c r="E87" s="255"/>
      <c r="F87" s="255"/>
      <c r="G87" s="255"/>
      <c r="H87" s="255"/>
      <c r="I87" s="255"/>
      <c r="J87" s="255"/>
      <c r="K87" s="255"/>
      <c r="L87" s="31"/>
      <c r="M87" s="34"/>
      <c r="N87" s="31"/>
      <c r="O87" s="31"/>
      <c r="P87" s="31"/>
    </row>
    <row r="88" spans="1:16" s="5" customFormat="1" ht="16.5">
      <c r="A88" s="80" t="s">
        <v>96</v>
      </c>
      <c r="B88" s="71"/>
      <c r="C88" s="71"/>
      <c r="D88" s="71"/>
      <c r="E88" s="72"/>
      <c r="F88" s="8"/>
      <c r="G88" s="9"/>
      <c r="H88" s="80" t="s">
        <v>5</v>
      </c>
      <c r="I88" s="8"/>
      <c r="J88" s="8"/>
      <c r="K88" s="8"/>
      <c r="L88" s="31"/>
      <c r="M88" s="34"/>
      <c r="N88" s="31"/>
      <c r="O88" s="31"/>
      <c r="P88" s="31"/>
    </row>
    <row r="89" spans="1:16" s="5" customFormat="1" ht="16.5">
      <c r="A89" s="80" t="s">
        <v>98</v>
      </c>
      <c r="B89" s="71"/>
      <c r="C89" s="71"/>
      <c r="D89" s="71"/>
      <c r="E89" s="72"/>
      <c r="F89" s="8"/>
      <c r="G89" s="9"/>
      <c r="H89" s="80" t="s">
        <v>6</v>
      </c>
      <c r="I89" s="8"/>
      <c r="J89" s="8"/>
      <c r="K89" s="8"/>
      <c r="L89" s="31"/>
      <c r="M89" s="34"/>
      <c r="N89" s="31"/>
      <c r="O89" s="31"/>
      <c r="P89" s="31"/>
    </row>
    <row r="90" spans="1:16" s="5" customFormat="1" ht="16.5">
      <c r="A90" s="80" t="s">
        <v>97</v>
      </c>
      <c r="B90" s="71"/>
      <c r="C90" s="71"/>
      <c r="D90" s="71"/>
      <c r="E90" s="72"/>
      <c r="F90" s="8"/>
      <c r="G90" s="9"/>
      <c r="H90" s="8"/>
      <c r="I90" s="8"/>
      <c r="J90" s="8"/>
      <c r="K90" s="8"/>
      <c r="L90" s="31"/>
      <c r="M90" s="34"/>
      <c r="N90" s="31"/>
      <c r="O90" s="31"/>
      <c r="P90" s="31"/>
    </row>
    <row r="91" spans="1:16" s="5" customFormat="1" ht="16.5">
      <c r="A91" s="10"/>
      <c r="B91" s="10"/>
      <c r="C91" s="10"/>
      <c r="D91" s="10"/>
      <c r="E91" s="24"/>
      <c r="F91" s="10"/>
      <c r="G91" s="24"/>
      <c r="H91" s="10"/>
      <c r="I91" s="10"/>
      <c r="J91" s="10"/>
      <c r="K91" s="10"/>
      <c r="L91" s="31"/>
      <c r="M91" s="34"/>
      <c r="N91" s="31"/>
      <c r="O91" s="31"/>
      <c r="P91" s="31"/>
    </row>
    <row r="92" spans="1:16" s="5" customFormat="1" ht="16.5">
      <c r="A92" s="26" t="s">
        <v>7</v>
      </c>
      <c r="B92" s="10"/>
      <c r="C92" s="10"/>
      <c r="D92" s="10"/>
      <c r="E92" s="24"/>
      <c r="F92" s="10"/>
      <c r="G92" s="24"/>
      <c r="H92" s="26" t="s">
        <v>8</v>
      </c>
      <c r="I92" s="10"/>
      <c r="J92" s="10"/>
      <c r="K92" s="10"/>
      <c r="L92" s="31"/>
      <c r="M92" s="34"/>
      <c r="N92" s="31"/>
      <c r="O92" s="31"/>
      <c r="P92" s="31"/>
    </row>
    <row r="93" spans="1:16" s="5" customFormat="1" ht="16.5">
      <c r="A93" s="26" t="s">
        <v>6</v>
      </c>
      <c r="B93" s="10"/>
      <c r="C93" s="10"/>
      <c r="D93" s="10"/>
      <c r="E93" s="24"/>
      <c r="F93" s="10"/>
      <c r="G93" s="24"/>
      <c r="H93" s="26" t="s">
        <v>10</v>
      </c>
      <c r="I93" s="10"/>
      <c r="J93" s="10"/>
      <c r="K93" s="10"/>
      <c r="L93" s="31"/>
      <c r="M93" s="34"/>
      <c r="N93" s="31"/>
      <c r="O93" s="31"/>
      <c r="P93" s="31"/>
    </row>
    <row r="94" spans="1:16" s="5" customFormat="1" ht="27.75" customHeight="1">
      <c r="A94" s="260" t="s">
        <v>20</v>
      </c>
      <c r="B94" s="261"/>
      <c r="C94" s="261"/>
      <c r="D94" s="261"/>
      <c r="E94" s="261"/>
      <c r="F94" s="261"/>
      <c r="G94" s="261"/>
      <c r="H94" s="261"/>
      <c r="I94" s="261"/>
      <c r="J94" s="261"/>
      <c r="K94" s="261"/>
      <c r="L94" s="31"/>
      <c r="M94" s="34"/>
      <c r="N94" s="31"/>
      <c r="O94" s="31"/>
      <c r="P94" s="31"/>
    </row>
    <row r="95" spans="1:16" s="5" customFormat="1" ht="16.5">
      <c r="A95" s="10"/>
      <c r="B95" s="10"/>
      <c r="C95" s="10"/>
      <c r="D95" s="10"/>
      <c r="E95" s="24"/>
      <c r="F95" s="10"/>
      <c r="G95" s="24"/>
      <c r="H95" s="10"/>
      <c r="I95" s="10"/>
      <c r="J95" s="10"/>
      <c r="K95" s="10"/>
      <c r="L95" s="31"/>
      <c r="M95" s="34"/>
      <c r="N95" s="31"/>
      <c r="O95" s="31"/>
      <c r="P95" s="31"/>
    </row>
    <row r="96" spans="1:16" s="5" customFormat="1" ht="16.5">
      <c r="A96" s="10"/>
      <c r="B96" s="10"/>
      <c r="C96" s="10"/>
      <c r="D96" s="10"/>
      <c r="E96" s="24"/>
      <c r="F96" s="10"/>
      <c r="G96" s="24"/>
      <c r="H96" s="10"/>
      <c r="I96" s="10"/>
      <c r="J96" s="10"/>
      <c r="K96" s="10"/>
      <c r="L96" s="31"/>
      <c r="M96" s="34"/>
      <c r="N96" s="31"/>
      <c r="O96" s="31"/>
      <c r="P96" s="31"/>
    </row>
    <row r="97" spans="1:16" s="5" customFormat="1" ht="16.5">
      <c r="A97" s="10"/>
      <c r="B97" s="10"/>
      <c r="C97" s="10"/>
      <c r="D97" s="10"/>
      <c r="E97" s="24"/>
      <c r="F97" s="10"/>
      <c r="G97" s="24"/>
      <c r="H97" s="10"/>
      <c r="I97" s="27"/>
      <c r="J97" s="10"/>
      <c r="K97" s="10"/>
      <c r="L97" s="31"/>
      <c r="M97" s="34"/>
      <c r="N97" s="31"/>
      <c r="O97" s="31"/>
      <c r="P97" s="31"/>
    </row>
    <row r="98" spans="1:16" s="5" customFormat="1" ht="16.5">
      <c r="A98" s="10"/>
      <c r="B98" s="10"/>
      <c r="C98" s="10"/>
      <c r="D98" s="10"/>
      <c r="E98" s="24"/>
      <c r="F98" s="10"/>
      <c r="G98" s="24"/>
      <c r="H98" s="10"/>
      <c r="I98" s="10"/>
      <c r="J98" s="10"/>
      <c r="K98" s="10"/>
      <c r="L98" s="31"/>
      <c r="M98" s="34"/>
      <c r="N98" s="31"/>
      <c r="O98" s="31"/>
      <c r="P98" s="31"/>
    </row>
    <row r="99" spans="1:16" s="5" customFormat="1" ht="16.5">
      <c r="A99" s="10"/>
      <c r="B99" s="10"/>
      <c r="C99" s="10"/>
      <c r="D99" s="10"/>
      <c r="E99" s="24"/>
      <c r="F99" s="10"/>
      <c r="G99" s="24"/>
      <c r="H99" s="10"/>
      <c r="I99" s="10"/>
      <c r="J99" s="10"/>
      <c r="K99" s="10"/>
      <c r="L99" s="31"/>
      <c r="M99" s="34"/>
      <c r="N99" s="31"/>
      <c r="O99" s="31"/>
      <c r="P99" s="31"/>
    </row>
    <row r="100" spans="1:16" s="5" customFormat="1" ht="16.5">
      <c r="A100" s="10"/>
      <c r="B100" s="10"/>
      <c r="C100" s="10"/>
      <c r="D100" s="10"/>
      <c r="E100" s="24"/>
      <c r="F100" s="10"/>
      <c r="G100" s="24"/>
      <c r="H100" s="10"/>
      <c r="I100" s="10"/>
      <c r="J100" s="10"/>
      <c r="K100" s="10"/>
      <c r="L100" s="31"/>
      <c r="M100" s="34"/>
      <c r="N100" s="31"/>
      <c r="O100" s="31"/>
      <c r="P100" s="31"/>
    </row>
    <row r="101" spans="1:16" s="5" customFormat="1" ht="16.5">
      <c r="A101" s="10"/>
      <c r="B101" s="10"/>
      <c r="C101" s="10"/>
      <c r="D101" s="10"/>
      <c r="E101" s="24"/>
      <c r="F101" s="10"/>
      <c r="G101" s="24"/>
      <c r="H101" s="10"/>
      <c r="I101" s="10"/>
      <c r="J101" s="10"/>
      <c r="K101" s="10"/>
      <c r="L101" s="31"/>
      <c r="M101" s="34"/>
      <c r="N101" s="31"/>
      <c r="O101" s="31"/>
      <c r="P101" s="31"/>
    </row>
    <row r="102" spans="1:16" s="5" customFormat="1" ht="16.5">
      <c r="A102" s="10"/>
      <c r="B102" s="10"/>
      <c r="C102" s="10"/>
      <c r="D102" s="10"/>
      <c r="E102" s="24"/>
      <c r="F102" s="10"/>
      <c r="G102" s="24"/>
      <c r="H102" s="10"/>
      <c r="I102" s="10"/>
      <c r="J102" s="10"/>
      <c r="K102" s="10"/>
      <c r="L102" s="31"/>
      <c r="M102" s="34"/>
      <c r="N102" s="31"/>
      <c r="O102" s="31"/>
      <c r="P102" s="31"/>
    </row>
    <row r="103" spans="1:16" s="5" customFormat="1" ht="16.5">
      <c r="A103" s="10"/>
      <c r="B103" s="10"/>
      <c r="C103" s="10"/>
      <c r="D103" s="10"/>
      <c r="E103" s="24"/>
      <c r="F103" s="10"/>
      <c r="G103" s="24"/>
      <c r="H103" s="10"/>
      <c r="I103" s="10"/>
      <c r="J103" s="10"/>
      <c r="K103" s="10"/>
      <c r="L103" s="31"/>
      <c r="M103" s="34"/>
      <c r="N103" s="31"/>
      <c r="O103" s="31"/>
      <c r="P103" s="31"/>
    </row>
    <row r="104" spans="1:16" s="5" customFormat="1" ht="16.5">
      <c r="A104" s="10"/>
      <c r="B104" s="10"/>
      <c r="C104" s="10"/>
      <c r="D104" s="10"/>
      <c r="E104" s="24"/>
      <c r="F104" s="10"/>
      <c r="G104" s="24"/>
      <c r="H104" s="10"/>
      <c r="I104" s="10"/>
      <c r="J104" s="10"/>
      <c r="K104" s="10"/>
      <c r="L104" s="31"/>
      <c r="M104" s="34"/>
      <c r="N104" s="31"/>
      <c r="O104" s="31"/>
      <c r="P104" s="31"/>
    </row>
    <row r="105" spans="1:16" s="5" customFormat="1" ht="16.5">
      <c r="A105" s="10"/>
      <c r="B105" s="10"/>
      <c r="C105" s="10"/>
      <c r="D105" s="10"/>
      <c r="E105" s="24"/>
      <c r="F105" s="10"/>
      <c r="G105" s="24"/>
      <c r="H105" s="10"/>
      <c r="I105" s="10"/>
      <c r="J105" s="10"/>
      <c r="K105" s="10"/>
      <c r="L105" s="31"/>
      <c r="M105" s="34"/>
      <c r="N105" s="31"/>
      <c r="O105" s="31"/>
      <c r="P105" s="31"/>
    </row>
    <row r="106" spans="1:16" s="5" customFormat="1" ht="16.5">
      <c r="A106" s="10"/>
      <c r="B106" s="10"/>
      <c r="C106" s="10"/>
      <c r="D106" s="10"/>
      <c r="E106" s="24"/>
      <c r="F106" s="10"/>
      <c r="G106" s="24"/>
      <c r="H106" s="10"/>
      <c r="I106" s="10"/>
      <c r="J106" s="10"/>
      <c r="K106" s="10"/>
      <c r="L106" s="31"/>
      <c r="M106" s="34"/>
      <c r="N106" s="31"/>
      <c r="O106" s="31"/>
      <c r="P106" s="31"/>
    </row>
    <row r="107" spans="1:16" s="5" customFormat="1" ht="16.5">
      <c r="A107" s="10"/>
      <c r="B107" s="10"/>
      <c r="C107" s="10"/>
      <c r="D107" s="10"/>
      <c r="E107" s="24"/>
      <c r="F107" s="10"/>
      <c r="G107" s="24"/>
      <c r="H107" s="10"/>
      <c r="I107" s="10"/>
      <c r="J107" s="10"/>
      <c r="K107" s="10"/>
      <c r="L107" s="31"/>
      <c r="M107" s="34"/>
      <c r="N107" s="31"/>
      <c r="O107" s="31"/>
      <c r="P107" s="31"/>
    </row>
    <row r="108" spans="1:16" s="5" customFormat="1" ht="16.5">
      <c r="A108" s="10"/>
      <c r="B108" s="10"/>
      <c r="C108" s="10"/>
      <c r="D108" s="10"/>
      <c r="E108" s="24"/>
      <c r="F108" s="10"/>
      <c r="G108" s="24"/>
      <c r="H108" s="10"/>
      <c r="I108" s="10"/>
      <c r="J108" s="10"/>
      <c r="K108" s="10"/>
      <c r="L108" s="31"/>
      <c r="M108" s="34"/>
      <c r="N108" s="31"/>
      <c r="O108" s="31"/>
      <c r="P108" s="31"/>
    </row>
    <row r="109" spans="1:16" s="5" customFormat="1" ht="16.5">
      <c r="A109" s="10"/>
      <c r="B109" s="10"/>
      <c r="C109" s="10"/>
      <c r="D109" s="10"/>
      <c r="E109" s="24"/>
      <c r="F109" s="10"/>
      <c r="G109" s="24"/>
      <c r="H109" s="10"/>
      <c r="I109" s="10"/>
      <c r="J109" s="10"/>
      <c r="K109" s="10"/>
      <c r="L109" s="31"/>
      <c r="M109" s="34"/>
      <c r="N109" s="31"/>
      <c r="O109" s="31"/>
      <c r="P109" s="31"/>
    </row>
    <row r="110" spans="1:16" s="5" customFormat="1" ht="16.5">
      <c r="A110" s="10"/>
      <c r="B110" s="10"/>
      <c r="C110" s="10"/>
      <c r="D110" s="10"/>
      <c r="E110" s="24"/>
      <c r="F110" s="10"/>
      <c r="G110" s="24"/>
      <c r="H110" s="10"/>
      <c r="I110" s="10"/>
      <c r="J110" s="10"/>
      <c r="K110" s="10"/>
      <c r="L110" s="31"/>
      <c r="M110" s="34"/>
      <c r="N110" s="31"/>
      <c r="O110" s="31"/>
      <c r="P110" s="31"/>
    </row>
    <row r="111" spans="1:16" s="5" customFormat="1" ht="16.5">
      <c r="A111" s="10"/>
      <c r="B111" s="10"/>
      <c r="C111" s="10"/>
      <c r="D111" s="10"/>
      <c r="E111" s="24"/>
      <c r="F111" s="10"/>
      <c r="G111" s="24"/>
      <c r="H111" s="10"/>
      <c r="I111" s="10"/>
      <c r="J111" s="10"/>
      <c r="K111" s="10"/>
      <c r="L111" s="31"/>
      <c r="M111" s="34"/>
      <c r="N111" s="31"/>
      <c r="O111" s="31"/>
      <c r="P111" s="31"/>
    </row>
    <row r="112" spans="1:16" s="5" customFormat="1" ht="16.5">
      <c r="A112" s="10"/>
      <c r="B112" s="10"/>
      <c r="C112" s="10"/>
      <c r="D112" s="10"/>
      <c r="E112" s="24"/>
      <c r="F112" s="10"/>
      <c r="G112" s="24"/>
      <c r="H112" s="10"/>
      <c r="I112" s="10"/>
      <c r="J112" s="10"/>
      <c r="K112" s="10"/>
      <c r="L112" s="31"/>
      <c r="M112" s="34"/>
      <c r="N112" s="31"/>
      <c r="O112" s="31"/>
      <c r="P112" s="31"/>
    </row>
    <row r="113" spans="1:16" s="5" customFormat="1" ht="16.5">
      <c r="A113" s="10"/>
      <c r="B113" s="10"/>
      <c r="C113" s="10"/>
      <c r="D113" s="10"/>
      <c r="E113" s="24"/>
      <c r="F113" s="10"/>
      <c r="G113" s="24"/>
      <c r="H113" s="10"/>
      <c r="I113" s="10"/>
      <c r="J113" s="10"/>
      <c r="K113" s="10"/>
      <c r="L113" s="31"/>
      <c r="M113" s="34"/>
      <c r="N113" s="31"/>
      <c r="O113" s="31"/>
      <c r="P113" s="31"/>
    </row>
    <row r="114" spans="1:16" s="5" customFormat="1" ht="16.5">
      <c r="A114" s="10"/>
      <c r="B114" s="10"/>
      <c r="C114" s="10"/>
      <c r="D114" s="10"/>
      <c r="E114" s="24"/>
      <c r="F114" s="10"/>
      <c r="G114" s="24"/>
      <c r="H114" s="10"/>
      <c r="I114" s="10"/>
      <c r="J114" s="10"/>
      <c r="K114" s="10"/>
      <c r="L114" s="31"/>
      <c r="M114" s="34"/>
      <c r="N114" s="31"/>
      <c r="O114" s="31"/>
      <c r="P114" s="31"/>
    </row>
    <row r="115" spans="5:16" s="5" customFormat="1" ht="16.5">
      <c r="E115" s="28"/>
      <c r="F115" s="29"/>
      <c r="G115" s="28"/>
      <c r="L115" s="31"/>
      <c r="M115" s="34"/>
      <c r="N115" s="31"/>
      <c r="O115" s="31"/>
      <c r="P115" s="31"/>
    </row>
    <row r="116" spans="5:16" s="5" customFormat="1" ht="16.5">
      <c r="E116" s="28"/>
      <c r="F116" s="29"/>
      <c r="G116" s="28"/>
      <c r="L116" s="31"/>
      <c r="M116" s="34"/>
      <c r="N116" s="31"/>
      <c r="O116" s="31"/>
      <c r="P116" s="31"/>
    </row>
    <row r="117" spans="5:16" s="5" customFormat="1" ht="16.5">
      <c r="E117" s="28"/>
      <c r="F117" s="29"/>
      <c r="G117" s="28"/>
      <c r="L117" s="31"/>
      <c r="M117" s="34"/>
      <c r="N117" s="31"/>
      <c r="O117" s="31"/>
      <c r="P117" s="31"/>
    </row>
    <row r="118" spans="5:16" s="5" customFormat="1" ht="16.5">
      <c r="E118" s="28"/>
      <c r="F118" s="29"/>
      <c r="G118" s="28"/>
      <c r="L118" s="31"/>
      <c r="M118" s="34"/>
      <c r="N118" s="31"/>
      <c r="O118" s="31"/>
      <c r="P118" s="31"/>
    </row>
    <row r="119" ht="16.5">
      <c r="M119" s="34"/>
    </row>
    <row r="120" ht="16.5">
      <c r="M120" s="34"/>
    </row>
    <row r="121" ht="16.5">
      <c r="M121" s="34"/>
    </row>
    <row r="122" ht="16.5">
      <c r="M122" s="34"/>
    </row>
    <row r="123" ht="16.5">
      <c r="M123" s="34"/>
    </row>
    <row r="124" ht="16.5">
      <c r="M124" s="34"/>
    </row>
  </sheetData>
  <sheetProtection/>
  <mergeCells count="145">
    <mergeCell ref="A16:B16"/>
    <mergeCell ref="J16:K16"/>
    <mergeCell ref="A1:K1"/>
    <mergeCell ref="A2:K2"/>
    <mergeCell ref="A3:K3"/>
    <mergeCell ref="A4:K4"/>
    <mergeCell ref="A8:K8"/>
    <mergeCell ref="A11:K11"/>
    <mergeCell ref="A12:K12"/>
    <mergeCell ref="A14:B14"/>
    <mergeCell ref="J14:K14"/>
    <mergeCell ref="A15:B15"/>
    <mergeCell ref="J15:K15"/>
    <mergeCell ref="A22:B22"/>
    <mergeCell ref="J22:K22"/>
    <mergeCell ref="A17:B17"/>
    <mergeCell ref="J17:K17"/>
    <mergeCell ref="A18:B18"/>
    <mergeCell ref="J18:K18"/>
    <mergeCell ref="A19:B19"/>
    <mergeCell ref="J19:K19"/>
    <mergeCell ref="A20:B20"/>
    <mergeCell ref="J20:K20"/>
    <mergeCell ref="A21:B21"/>
    <mergeCell ref="J21:K21"/>
    <mergeCell ref="A28:B28"/>
    <mergeCell ref="J28:K28"/>
    <mergeCell ref="A23:B23"/>
    <mergeCell ref="J23:K23"/>
    <mergeCell ref="A24:B24"/>
    <mergeCell ref="J24:K24"/>
    <mergeCell ref="A25:B25"/>
    <mergeCell ref="J25:K25"/>
    <mergeCell ref="A26:B26"/>
    <mergeCell ref="J26:K26"/>
    <mergeCell ref="A27:B27"/>
    <mergeCell ref="J27:K27"/>
    <mergeCell ref="A34:B34"/>
    <mergeCell ref="J34:K34"/>
    <mergeCell ref="A29:B29"/>
    <mergeCell ref="J29:K29"/>
    <mergeCell ref="A30:B30"/>
    <mergeCell ref="J30:K30"/>
    <mergeCell ref="A31:B31"/>
    <mergeCell ref="J31:K31"/>
    <mergeCell ref="A32:B32"/>
    <mergeCell ref="J32:K32"/>
    <mergeCell ref="A33:B33"/>
    <mergeCell ref="J33:K33"/>
    <mergeCell ref="A40:B40"/>
    <mergeCell ref="J40:K40"/>
    <mergeCell ref="A35:B35"/>
    <mergeCell ref="J35:K35"/>
    <mergeCell ref="A36:B36"/>
    <mergeCell ref="J36:K36"/>
    <mergeCell ref="A37:B37"/>
    <mergeCell ref="J37:K37"/>
    <mergeCell ref="A38:B38"/>
    <mergeCell ref="J38:K38"/>
    <mergeCell ref="A39:B39"/>
    <mergeCell ref="J39:K39"/>
    <mergeCell ref="A46:B46"/>
    <mergeCell ref="J46:K46"/>
    <mergeCell ref="A41:B41"/>
    <mergeCell ref="J41:K41"/>
    <mergeCell ref="A42:B42"/>
    <mergeCell ref="J42:K42"/>
    <mergeCell ref="A43:B43"/>
    <mergeCell ref="J43:K43"/>
    <mergeCell ref="A44:B44"/>
    <mergeCell ref="J44:K44"/>
    <mergeCell ref="A45:B45"/>
    <mergeCell ref="J45:K45"/>
    <mergeCell ref="A52:B52"/>
    <mergeCell ref="J52:K52"/>
    <mergeCell ref="A47:B47"/>
    <mergeCell ref="J47:K47"/>
    <mergeCell ref="A48:B48"/>
    <mergeCell ref="J48:K48"/>
    <mergeCell ref="A49:B49"/>
    <mergeCell ref="J49:K49"/>
    <mergeCell ref="A50:B50"/>
    <mergeCell ref="J50:K50"/>
    <mergeCell ref="A51:B51"/>
    <mergeCell ref="J51:K51"/>
    <mergeCell ref="A58:B58"/>
    <mergeCell ref="J58:K58"/>
    <mergeCell ref="A53:B53"/>
    <mergeCell ref="J53:K53"/>
    <mergeCell ref="A54:B54"/>
    <mergeCell ref="J54:K54"/>
    <mergeCell ref="A55:B55"/>
    <mergeCell ref="J55:K55"/>
    <mergeCell ref="A56:B56"/>
    <mergeCell ref="J56:K56"/>
    <mergeCell ref="A57:B57"/>
    <mergeCell ref="J57:K57"/>
    <mergeCell ref="A64:B64"/>
    <mergeCell ref="J64:K64"/>
    <mergeCell ref="A59:B59"/>
    <mergeCell ref="J59:K59"/>
    <mergeCell ref="A60:B60"/>
    <mergeCell ref="J60:K60"/>
    <mergeCell ref="A61:B61"/>
    <mergeCell ref="J61:K61"/>
    <mergeCell ref="A62:B62"/>
    <mergeCell ref="J62:K62"/>
    <mergeCell ref="A63:B63"/>
    <mergeCell ref="J63:K63"/>
    <mergeCell ref="A70:B70"/>
    <mergeCell ref="J70:K70"/>
    <mergeCell ref="A65:B65"/>
    <mergeCell ref="J65:K65"/>
    <mergeCell ref="A66:B66"/>
    <mergeCell ref="J66:K66"/>
    <mergeCell ref="A67:B67"/>
    <mergeCell ref="J67:K67"/>
    <mergeCell ref="A68:B68"/>
    <mergeCell ref="J68:K68"/>
    <mergeCell ref="A69:B69"/>
    <mergeCell ref="J69:K69"/>
    <mergeCell ref="A76:B76"/>
    <mergeCell ref="J76:K76"/>
    <mergeCell ref="A71:B71"/>
    <mergeCell ref="J71:K71"/>
    <mergeCell ref="A72:B72"/>
    <mergeCell ref="J72:K72"/>
    <mergeCell ref="A73:B73"/>
    <mergeCell ref="J73:K73"/>
    <mergeCell ref="A74:B74"/>
    <mergeCell ref="J74:K74"/>
    <mergeCell ref="A75:B75"/>
    <mergeCell ref="J75:K75"/>
    <mergeCell ref="A87:K87"/>
    <mergeCell ref="A94:K94"/>
    <mergeCell ref="A77:B77"/>
    <mergeCell ref="J77:K77"/>
    <mergeCell ref="A78:B78"/>
    <mergeCell ref="J78:K78"/>
    <mergeCell ref="A79:B79"/>
    <mergeCell ref="J79:K79"/>
    <mergeCell ref="A80:B80"/>
    <mergeCell ref="A81:K81"/>
    <mergeCell ref="A84:K84"/>
    <mergeCell ref="A86:K86"/>
  </mergeCells>
  <printOptions/>
  <pageMargins left="0.75" right="0.75" top="1" bottom="1" header="0.5" footer="0.5"/>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D1:N18"/>
  <sheetViews>
    <sheetView zoomScalePageLayoutView="0" workbookViewId="0" topLeftCell="A1">
      <selection activeCell="N1" sqref="N1:N13"/>
    </sheetView>
  </sheetViews>
  <sheetFormatPr defaultColWidth="9.00390625" defaultRowHeight="16.5"/>
  <cols>
    <col min="4" max="4" width="18.875" style="0" customWidth="1"/>
    <col min="7" max="7" width="12.25390625" style="0" customWidth="1"/>
    <col min="9" max="9" width="14.625" style="0" customWidth="1"/>
    <col min="14" max="14" width="13.375" style="0" customWidth="1"/>
  </cols>
  <sheetData>
    <row r="1" spans="4:14" ht="16.5">
      <c r="D1" s="136">
        <v>379815</v>
      </c>
      <c r="G1" s="136">
        <v>379815</v>
      </c>
      <c r="I1">
        <v>379815</v>
      </c>
      <c r="K1" s="116">
        <v>2000000</v>
      </c>
      <c r="L1" s="116">
        <v>2000000</v>
      </c>
      <c r="N1" s="116">
        <v>2000000</v>
      </c>
    </row>
    <row r="2" spans="4:14" ht="16.5">
      <c r="D2" s="136">
        <v>16200</v>
      </c>
      <c r="G2" s="136">
        <v>16200</v>
      </c>
      <c r="I2">
        <v>16200</v>
      </c>
      <c r="K2" s="116">
        <v>4600000</v>
      </c>
      <c r="L2" s="116">
        <v>4600000</v>
      </c>
      <c r="N2" s="116">
        <v>4600000</v>
      </c>
    </row>
    <row r="3" spans="4:14" ht="16.5">
      <c r="D3" s="137">
        <v>943365</v>
      </c>
      <c r="G3" s="137">
        <v>943365</v>
      </c>
      <c r="I3">
        <v>943365</v>
      </c>
      <c r="K3" s="116">
        <v>1024480</v>
      </c>
      <c r="L3" s="116">
        <v>1024480</v>
      </c>
      <c r="N3" s="116">
        <v>1024480</v>
      </c>
    </row>
    <row r="4" spans="4:14" ht="16.5">
      <c r="D4" s="138"/>
      <c r="G4" s="138"/>
      <c r="K4" s="116">
        <v>46940</v>
      </c>
      <c r="L4" s="116">
        <v>46940</v>
      </c>
      <c r="N4" s="116">
        <v>46940</v>
      </c>
    </row>
    <row r="5" spans="4:14" ht="16.5">
      <c r="D5" s="138">
        <v>0</v>
      </c>
      <c r="G5" s="138">
        <v>0</v>
      </c>
      <c r="I5">
        <v>0</v>
      </c>
      <c r="K5" s="116">
        <v>1623404</v>
      </c>
      <c r="L5" s="116">
        <v>1623404</v>
      </c>
      <c r="N5" s="116">
        <v>1623404</v>
      </c>
    </row>
    <row r="6" spans="4:14" ht="16.5">
      <c r="D6" s="139">
        <v>4333950</v>
      </c>
      <c r="G6" s="139">
        <v>4333950</v>
      </c>
      <c r="I6">
        <v>4333950</v>
      </c>
      <c r="K6" s="116">
        <v>65646</v>
      </c>
      <c r="L6" s="116">
        <v>65646</v>
      </c>
      <c r="N6" s="116">
        <v>65646</v>
      </c>
    </row>
    <row r="7" spans="4:14" ht="16.5">
      <c r="D7" s="139">
        <v>451379</v>
      </c>
      <c r="G7" s="139">
        <v>451379</v>
      </c>
      <c r="I7">
        <v>451379</v>
      </c>
      <c r="K7" s="116">
        <v>557841</v>
      </c>
      <c r="L7" s="116">
        <v>557841</v>
      </c>
      <c r="N7" s="116">
        <v>557841</v>
      </c>
    </row>
    <row r="8" spans="4:14" ht="16.5">
      <c r="D8" s="139">
        <v>9369</v>
      </c>
      <c r="G8" s="139">
        <v>9369</v>
      </c>
      <c r="I8">
        <v>9369</v>
      </c>
      <c r="K8" s="113">
        <f>SUM(K1:K7)</f>
        <v>9918311</v>
      </c>
      <c r="L8" s="113">
        <f>SUM(L1:L7)</f>
        <v>9918311</v>
      </c>
      <c r="N8" s="127"/>
    </row>
    <row r="9" spans="4:9" ht="16.5">
      <c r="D9" s="136">
        <v>98664</v>
      </c>
      <c r="G9" s="136">
        <v>98664</v>
      </c>
      <c r="I9">
        <v>98664</v>
      </c>
    </row>
    <row r="10" spans="4:9" ht="16.5">
      <c r="D10" s="136">
        <v>60000</v>
      </c>
      <c r="G10" s="136">
        <v>60000</v>
      </c>
      <c r="I10">
        <v>60000</v>
      </c>
    </row>
    <row r="11" spans="4:7" ht="16.5">
      <c r="D11" s="138"/>
      <c r="G11" s="138"/>
    </row>
    <row r="12" spans="4:9" ht="16.5">
      <c r="D12" s="136">
        <v>1897905</v>
      </c>
      <c r="G12" s="136">
        <v>1897905</v>
      </c>
      <c r="I12">
        <v>1897905</v>
      </c>
    </row>
    <row r="13" spans="4:14" ht="16.5">
      <c r="D13" s="136">
        <v>5400</v>
      </c>
      <c r="G13" s="136">
        <v>5400</v>
      </c>
      <c r="I13">
        <v>5400</v>
      </c>
      <c r="N13" s="113">
        <f>SUM(N1:N12)</f>
        <v>9918311</v>
      </c>
    </row>
    <row r="14" spans="4:9" ht="16.5">
      <c r="D14" s="139">
        <v>2647240</v>
      </c>
      <c r="G14" s="139">
        <v>2647240</v>
      </c>
      <c r="I14">
        <v>2647240</v>
      </c>
    </row>
    <row r="15" spans="4:9" ht="16.5">
      <c r="D15" s="136">
        <v>167865</v>
      </c>
      <c r="G15" s="136">
        <v>167865</v>
      </c>
      <c r="I15">
        <v>167865</v>
      </c>
    </row>
    <row r="16" spans="4:9" ht="16.5">
      <c r="D16" s="138">
        <v>0</v>
      </c>
      <c r="G16" s="138">
        <v>0</v>
      </c>
      <c r="I16">
        <v>0</v>
      </c>
    </row>
    <row r="18" spans="4:9" ht="16.5">
      <c r="D18" s="141">
        <f>SUM(D1:D17)</f>
        <v>11011152</v>
      </c>
      <c r="G18" s="141">
        <f>SUM(G1:G17)</f>
        <v>11011152</v>
      </c>
      <c r="I18">
        <f>SUM(I1:I17)</f>
        <v>11011152</v>
      </c>
    </row>
  </sheetData>
  <sheetProtection/>
  <printOptions/>
  <pageMargins left="0.75" right="0.75" top="1" bottom="1" header="0.5" footer="0.5"/>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9.00390625" defaultRowHeight="16.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CYHG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e222573527_郭蓉蓉</dc:creator>
  <cp:keywords/>
  <dc:description/>
  <cp:lastModifiedBy>user</cp:lastModifiedBy>
  <cp:lastPrinted>2016-01-27T03:20:30Z</cp:lastPrinted>
  <dcterms:created xsi:type="dcterms:W3CDTF">2013-05-16T05:47:59Z</dcterms:created>
  <dcterms:modified xsi:type="dcterms:W3CDTF">2016-01-27T03:23:57Z</dcterms:modified>
  <cp:category/>
  <cp:version/>
  <cp:contentType/>
  <cp:contentStatus/>
</cp:coreProperties>
</file>