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一般公文統計表" sheetId="1" r:id="rId1"/>
  </sheets>
  <definedNames>
    <definedName name="_xlnm.Print_Titles" localSheetId="0">'一般公文統計表'!$1:$8</definedName>
  </definedNames>
  <calcPr fullCalcOnLoad="1"/>
</workbook>
</file>

<file path=xl/sharedStrings.xml><?xml version="1.0" encoding="utf-8"?>
<sst xmlns="http://schemas.openxmlformats.org/spreadsheetml/2006/main" count="98" uniqueCount="88">
  <si>
    <t>應辦公文</t>
  </si>
  <si>
    <t>已辦結公文統計</t>
  </si>
  <si>
    <t>待辦公文統計</t>
  </si>
  <si>
    <t>本月份
新收件數</t>
  </si>
  <si>
    <t>截至上月待辦件數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</si>
  <si>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</si>
  <si>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</si>
  <si>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</si>
  <si>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</si>
  <si>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</si>
  <si>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</si>
  <si>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</si>
  <si>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</si>
  <si>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</si>
  <si>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</si>
  <si>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</si>
  <si>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</si>
  <si>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</si>
  <si>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</si>
  <si>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</si>
  <si>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﹝4﹞-﹝10﹞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</si>
  <si>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</si>
  <si>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</si>
  <si>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</si>
  <si>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</si>
  <si>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</si>
  <si>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</si>
  <si>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</si>
  <si>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</si>
  <si>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</si>
  <si>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</si>
  <si>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</si>
  <si>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</si>
  <si>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</si>
  <si>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</si>
  <si>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</si>
  <si>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</si>
  <si>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</si>
  <si>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</si>
  <si>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</si>
  <si>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</si>
  <si>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</si>
  <si>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民政局</t>
  </si>
  <si>
    <t>財政局</t>
  </si>
  <si>
    <t>建設局</t>
  </si>
  <si>
    <t>教育局</t>
  </si>
  <si>
    <t>工務局</t>
  </si>
  <si>
    <t>社會局</t>
  </si>
  <si>
    <t>交通旅遊局</t>
  </si>
  <si>
    <t>行政室</t>
  </si>
  <si>
    <t>研考室</t>
  </si>
  <si>
    <t>主計室</t>
  </si>
  <si>
    <t>人事室</t>
  </si>
  <si>
    <t>政風室</t>
  </si>
  <si>
    <t>金門縣金城鎮公所</t>
  </si>
  <si>
    <t>金門縣金湖鎮公所</t>
  </si>
  <si>
    <t>金門縣金沙鎮公所</t>
  </si>
  <si>
    <t>金門縣金寧鄉公所</t>
  </si>
  <si>
    <t>金門縣烈嶼鄉公所</t>
  </si>
  <si>
    <t>金門縣衛生局</t>
  </si>
  <si>
    <t>金門縣地政局</t>
  </si>
  <si>
    <t>金門縣環境保護局</t>
  </si>
  <si>
    <t>金門縣消防局</t>
  </si>
  <si>
    <t>金門縣警察局</t>
  </si>
  <si>
    <t>金門縣警察局金城分局</t>
  </si>
  <si>
    <t>金門縣警察局金湖分局</t>
  </si>
  <si>
    <t>金門縣稅捐稽徵處</t>
  </si>
  <si>
    <t>金門縣文化局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</si>
  <si>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</si>
  <si>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</si>
  <si>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</si>
  <si>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</si>
  <si>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</si>
  <si>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金門縣公路監理所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</si>
  <si>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</si>
  <si>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</si>
  <si>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</si>
  <si>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</si>
  <si>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</si>
  <si>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</si>
  <si>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</si>
  <si>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金門縣物資處</t>
  </si>
  <si>
    <t>金門縣港務處</t>
  </si>
  <si>
    <t>金門縣公共車船管理處</t>
  </si>
  <si>
    <t>浯江輪渡有限公司</t>
  </si>
  <si>
    <t>金門酒廠實業股份有限公司</t>
  </si>
  <si>
    <t>起迄日期:2010/08/01 至 2010/08/31</t>
  </si>
  <si>
    <t>一般公文統計表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</si>
</sst>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0.00_);[Red]\(0.00\)"/>
    <numFmt numFmtId="182" formatCode="0.00;[Red]0.00"/>
    <numFmt numFmtId="183" formatCode="0.00_ "/>
    <numFmt numFmtId="184" formatCode="0_ "/>
    <numFmt numFmtId="185" formatCode="#,##0.00_);\-#,##0.00"/>
    <numFmt numFmtId="186" formatCode="0.0_);[Red]\(0.0\)"/>
    <numFmt numFmtId="187" formatCode="#,##0.0"/>
    <numFmt numFmtId="188" formatCode="0.0_ "/>
    <numFmt numFmtId="189" formatCode="0.000_ "/>
    <numFmt numFmtId="190" formatCode="0.00_);\(0.00\)"/>
  </numFmts>
  <fonts count="3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39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179" fontId="11" fillId="0" borderId="12" xfId="0" applyNumberFormat="1" applyFont="1" applyFill="1" applyBorder="1" applyAlignment="1">
      <alignment horizontal="right" vertical="center"/>
    </xf>
    <xf numFmtId="183" fontId="11" fillId="0" borderId="12" xfId="0" applyNumberFormat="1" applyFont="1" applyFill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 shrinkToFit="1"/>
    </xf>
    <xf numFmtId="0" fontId="30" fillId="0" borderId="0" xfId="0" applyFont="1" applyAlignment="1">
      <alignment/>
    </xf>
    <xf numFmtId="180" fontId="11" fillId="0" borderId="10" xfId="0" applyNumberFormat="1" applyFont="1" applyFill="1" applyBorder="1" applyAlignment="1">
      <alignment horizontal="right" vertical="center" shrinkToFit="1"/>
    </xf>
    <xf numFmtId="181" fontId="11" fillId="0" borderId="10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/>
    </xf>
    <xf numFmtId="180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 shrinkToFi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24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28575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657225"/>
          <a:ext cx="9810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1</xdr:col>
      <xdr:colOff>0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>
          <a:off x="0" y="1466850"/>
          <a:ext cx="15621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1114425</xdr:colOff>
      <xdr:row>2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114425" y="8096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219075</xdr:colOff>
      <xdr:row>3</xdr:row>
      <xdr:rowOff>76200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19075" y="10287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104775</xdr:colOff>
      <xdr:row>5</xdr:row>
      <xdr:rowOff>57150</xdr:rowOff>
    </xdr:from>
    <xdr:ext cx="466725" cy="276225"/>
    <xdr:sp>
      <xdr:nvSpPr>
        <xdr:cNvPr id="5" name="Text Box 5"/>
        <xdr:cNvSpPr txBox="1">
          <a:spLocks noChangeArrowheads="1"/>
        </xdr:cNvSpPr>
      </xdr:nvSpPr>
      <xdr:spPr>
        <a:xfrm>
          <a:off x="104775" y="188595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C15" sqref="C15"/>
    </sheetView>
  </sheetViews>
  <sheetFormatPr defaultColWidth="9.00390625" defaultRowHeight="16.5"/>
  <cols>
    <col min="1" max="1" width="20.50390625" style="1" customWidth="1"/>
    <col min="2" max="2" width="7.875" style="1" customWidth="1"/>
    <col min="3" max="4" width="6.875" style="1" customWidth="1"/>
    <col min="5" max="5" width="7.875" style="1" customWidth="1"/>
    <col min="6" max="6" width="6.875" style="1" customWidth="1"/>
    <col min="7" max="7" width="8.25390625" style="1" customWidth="1"/>
    <col min="8" max="8" width="5.875" style="1" customWidth="1"/>
    <col min="9" max="9" width="7.25390625" style="1" customWidth="1"/>
    <col min="10" max="10" width="4.875" style="1" customWidth="1"/>
    <col min="11" max="11" width="6.375" style="1" customWidth="1"/>
    <col min="12" max="14" width="7.875" style="1" customWidth="1"/>
    <col min="15" max="15" width="8.25390625" style="1" customWidth="1"/>
    <col min="16" max="16" width="6.375" style="1" customWidth="1"/>
    <col min="17" max="17" width="6.875" style="1" customWidth="1"/>
    <col min="18" max="18" width="7.25390625" style="1" customWidth="1"/>
    <col min="19" max="19" width="6.875" style="1" customWidth="1"/>
    <col min="20" max="20" width="5.875" style="1" customWidth="1"/>
    <col min="21" max="16384" width="9.00390625" style="1" customWidth="1"/>
  </cols>
  <sheetData>
    <row r="1" spans="1:20" ht="27.75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1.75" customHeight="1">
      <c r="A2" s="42" t="s">
        <v>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5.5" customHeight="1">
      <c r="A3" s="43"/>
      <c r="B3" s="30" t="s">
        <v>0</v>
      </c>
      <c r="C3" s="31"/>
      <c r="D3" s="31"/>
      <c r="E3" s="32"/>
      <c r="F3" s="39" t="s">
        <v>1</v>
      </c>
      <c r="G3" s="31"/>
      <c r="H3" s="31"/>
      <c r="I3" s="31"/>
      <c r="J3" s="31"/>
      <c r="K3" s="31"/>
      <c r="L3" s="31"/>
      <c r="M3" s="31"/>
      <c r="N3" s="31"/>
      <c r="O3" s="31"/>
      <c r="P3" s="32"/>
      <c r="Q3" s="39" t="s">
        <v>2</v>
      </c>
      <c r="R3" s="31"/>
      <c r="S3" s="31"/>
      <c r="T3" s="32"/>
    </row>
    <row r="4" spans="1:20" ht="34.5" customHeight="1">
      <c r="A4" s="44"/>
      <c r="B4" s="24" t="s">
        <v>3</v>
      </c>
      <c r="C4" s="24" t="s">
        <v>4</v>
      </c>
      <c r="D4" s="24" t="s">
        <v>5</v>
      </c>
      <c r="E4" s="2" t="s">
        <v>6</v>
      </c>
      <c r="F4" s="30" t="s">
        <v>7</v>
      </c>
      <c r="G4" s="31"/>
      <c r="H4" s="31"/>
      <c r="I4" s="31"/>
      <c r="J4" s="31"/>
      <c r="K4" s="32"/>
      <c r="L4" s="2" t="s">
        <v>8</v>
      </c>
      <c r="M4" s="24" t="s">
        <v>9</v>
      </c>
      <c r="N4" s="30" t="s">
        <v>10</v>
      </c>
      <c r="O4" s="32"/>
      <c r="P4" s="27" t="s">
        <v>11</v>
      </c>
      <c r="Q4" s="30" t="s">
        <v>2</v>
      </c>
      <c r="R4" s="32"/>
      <c r="S4" s="21" t="s">
        <v>12</v>
      </c>
      <c r="T4" s="24" t="s">
        <v>13</v>
      </c>
    </row>
    <row r="5" spans="1:20" ht="34.5" customHeight="1">
      <c r="A5" s="44"/>
      <c r="B5" s="25"/>
      <c r="C5" s="25"/>
      <c r="D5" s="25"/>
      <c r="E5" s="33" t="s">
        <v>14</v>
      </c>
      <c r="F5" s="30" t="s">
        <v>15</v>
      </c>
      <c r="G5" s="32"/>
      <c r="H5" s="35" t="s">
        <v>16</v>
      </c>
      <c r="I5" s="36"/>
      <c r="J5" s="39" t="s">
        <v>17</v>
      </c>
      <c r="K5" s="40"/>
      <c r="L5" s="33" t="s">
        <v>18</v>
      </c>
      <c r="M5" s="25"/>
      <c r="N5" s="37" t="s">
        <v>19</v>
      </c>
      <c r="O5" s="38"/>
      <c r="P5" s="28"/>
      <c r="Q5" s="37" t="s">
        <v>20</v>
      </c>
      <c r="R5" s="38"/>
      <c r="S5" s="22"/>
      <c r="T5" s="25"/>
    </row>
    <row r="6" spans="1:20" ht="17.25" customHeight="1">
      <c r="A6" s="44"/>
      <c r="B6" s="26"/>
      <c r="C6" s="26"/>
      <c r="D6" s="26"/>
      <c r="E6" s="34"/>
      <c r="F6" s="2" t="s">
        <v>21</v>
      </c>
      <c r="G6" s="3" t="s">
        <v>22</v>
      </c>
      <c r="H6" s="2" t="s">
        <v>21</v>
      </c>
      <c r="I6" s="3" t="s">
        <v>22</v>
      </c>
      <c r="J6" s="2" t="s">
        <v>21</v>
      </c>
      <c r="K6" s="3" t="s">
        <v>22</v>
      </c>
      <c r="L6" s="34"/>
      <c r="M6" s="26"/>
      <c r="N6" s="2" t="s">
        <v>21</v>
      </c>
      <c r="O6" s="4" t="s">
        <v>22</v>
      </c>
      <c r="P6" s="29"/>
      <c r="Q6" s="2" t="s">
        <v>21</v>
      </c>
      <c r="R6" s="4" t="s">
        <v>22</v>
      </c>
      <c r="S6" s="23"/>
      <c r="T6" s="26"/>
    </row>
    <row r="7" spans="1:20" ht="17.25" customHeight="1">
      <c r="A7" s="45"/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6" t="s">
        <v>28</v>
      </c>
      <c r="H7" s="5" t="s">
        <v>29</v>
      </c>
      <c r="I7" s="6" t="s">
        <v>30</v>
      </c>
      <c r="J7" s="5" t="s">
        <v>31</v>
      </c>
      <c r="K7" s="6" t="s">
        <v>32</v>
      </c>
      <c r="L7" s="7" t="s">
        <v>33</v>
      </c>
      <c r="M7" s="7" t="s">
        <v>34</v>
      </c>
      <c r="N7" s="7" t="s">
        <v>35</v>
      </c>
      <c r="O7" s="8" t="s">
        <v>36</v>
      </c>
      <c r="P7" s="7" t="s">
        <v>37</v>
      </c>
      <c r="Q7" s="7" t="s">
        <v>38</v>
      </c>
      <c r="R7" s="8" t="s">
        <v>39</v>
      </c>
      <c r="S7" s="7" t="s">
        <v>40</v>
      </c>
      <c r="T7" s="7" t="s">
        <v>41</v>
      </c>
    </row>
    <row r="8" spans="1:20" ht="18" customHeight="1">
      <c r="A8" s="9" t="s">
        <v>6</v>
      </c>
      <c r="B8" s="15">
        <f>SUM(B9:B52)</f>
        <v>21480</v>
      </c>
      <c r="C8" s="15">
        <f>SUM(C9:C52)</f>
        <v>2447</v>
      </c>
      <c r="D8" s="15">
        <f>SUM(D9:D52)</f>
        <v>6095</v>
      </c>
      <c r="E8" s="15">
        <f>B8+C8+D8</f>
        <v>30022</v>
      </c>
      <c r="F8" s="15">
        <f>SUM(F9:F52)</f>
        <v>9765</v>
      </c>
      <c r="G8" s="16">
        <f>SUM(G9:G52)/44</f>
        <v>91.75974783955579</v>
      </c>
      <c r="H8" s="15">
        <f>SUM(H9:H52)</f>
        <v>701</v>
      </c>
      <c r="I8" s="16">
        <f>SUM(I9:I52)/44</f>
        <v>5.84995203303638</v>
      </c>
      <c r="J8" s="15">
        <f>SUM(J9:J52)</f>
        <v>24</v>
      </c>
      <c r="K8" s="16">
        <f>SUM(K9:K52)/44</f>
        <v>0.11765694558964715</v>
      </c>
      <c r="L8" s="15">
        <f>F8+H8+J8</f>
        <v>10490</v>
      </c>
      <c r="M8" s="15">
        <f>SUM(M9:M52)</f>
        <v>16656</v>
      </c>
      <c r="N8" s="15">
        <f>L8+M8</f>
        <v>27146</v>
      </c>
      <c r="O8" s="16">
        <f>IF(E8=0,"0.00",N8/E8*100)</f>
        <v>90.42035840383718</v>
      </c>
      <c r="P8" s="16">
        <f>SUM(P9:P52)/24</f>
        <v>4.0009400015778525</v>
      </c>
      <c r="Q8" s="15">
        <f>E8-N8</f>
        <v>2876</v>
      </c>
      <c r="R8" s="16">
        <f>IF(E8=0,"0.00",Q8/E8*100)</f>
        <v>9.579641596162814</v>
      </c>
      <c r="S8" s="15">
        <f>SUM(S9:S52)</f>
        <v>2481</v>
      </c>
      <c r="T8" s="15">
        <f>SUM(T9:T52)</f>
        <v>395</v>
      </c>
    </row>
    <row r="9" spans="1:20" ht="16.5" customHeight="1">
      <c r="A9" s="9" t="s">
        <v>42</v>
      </c>
      <c r="B9" s="15">
        <v>437</v>
      </c>
      <c r="C9" s="15">
        <v>47</v>
      </c>
      <c r="D9" s="15">
        <v>67</v>
      </c>
      <c r="E9" s="10">
        <v>551</v>
      </c>
      <c r="F9" s="15">
        <v>262</v>
      </c>
      <c r="G9" s="11">
        <v>95.97069597069599</v>
      </c>
      <c r="H9" s="15">
        <v>11</v>
      </c>
      <c r="I9" s="11">
        <v>4.029304029304029</v>
      </c>
      <c r="J9" s="15">
        <v>0</v>
      </c>
      <c r="K9" s="11">
        <v>0</v>
      </c>
      <c r="L9" s="10">
        <v>273</v>
      </c>
      <c r="M9" s="15">
        <v>232</v>
      </c>
      <c r="N9" s="10">
        <v>505</v>
      </c>
      <c r="O9" s="11">
        <v>91.65154264972776</v>
      </c>
      <c r="P9" s="16">
        <v>3</v>
      </c>
      <c r="Q9" s="10">
        <v>46</v>
      </c>
      <c r="R9" s="11">
        <v>8.34845735027223</v>
      </c>
      <c r="S9" s="10">
        <v>46</v>
      </c>
      <c r="T9" s="15">
        <v>0</v>
      </c>
    </row>
    <row r="10" spans="1:20" ht="16.5" customHeight="1">
      <c r="A10" s="9" t="s">
        <v>43</v>
      </c>
      <c r="B10" s="15">
        <v>192</v>
      </c>
      <c r="C10" s="15">
        <v>42</v>
      </c>
      <c r="D10" s="15">
        <v>76</v>
      </c>
      <c r="E10" s="10">
        <v>310</v>
      </c>
      <c r="F10" s="15">
        <v>120</v>
      </c>
      <c r="G10" s="11">
        <v>82.1917808219178</v>
      </c>
      <c r="H10" s="15">
        <v>24</v>
      </c>
      <c r="I10" s="11">
        <v>16.438356164383563</v>
      </c>
      <c r="J10" s="15">
        <v>2</v>
      </c>
      <c r="K10" s="11">
        <v>1.3698630136986298</v>
      </c>
      <c r="L10" s="10">
        <v>146</v>
      </c>
      <c r="M10" s="15">
        <v>112</v>
      </c>
      <c r="N10" s="10">
        <v>258</v>
      </c>
      <c r="O10" s="11">
        <v>83.2258064516129</v>
      </c>
      <c r="P10" s="16">
        <v>4.945205479452049</v>
      </c>
      <c r="Q10" s="10">
        <v>52</v>
      </c>
      <c r="R10" s="11">
        <v>16.7741935483871</v>
      </c>
      <c r="S10" s="10">
        <v>43</v>
      </c>
      <c r="T10" s="15">
        <v>9</v>
      </c>
    </row>
    <row r="11" spans="1:20" ht="16.5" customHeight="1">
      <c r="A11" s="9" t="s">
        <v>44</v>
      </c>
      <c r="B11" s="15">
        <v>903</v>
      </c>
      <c r="C11" s="15">
        <v>109</v>
      </c>
      <c r="D11" s="15">
        <v>556</v>
      </c>
      <c r="E11" s="10">
        <v>1568</v>
      </c>
      <c r="F11" s="15">
        <v>729</v>
      </c>
      <c r="G11" s="11">
        <v>92.16182048040454</v>
      </c>
      <c r="H11" s="15">
        <v>54</v>
      </c>
      <c r="I11" s="11">
        <v>6.826801517067004</v>
      </c>
      <c r="J11" s="15">
        <v>8</v>
      </c>
      <c r="K11" s="11">
        <v>1.0113780025284453</v>
      </c>
      <c r="L11" s="10">
        <v>791</v>
      </c>
      <c r="M11" s="15">
        <v>612</v>
      </c>
      <c r="N11" s="10">
        <v>1403</v>
      </c>
      <c r="O11" s="11">
        <v>89.47704081632654</v>
      </c>
      <c r="P11" s="16">
        <v>5.6763590391909</v>
      </c>
      <c r="Q11" s="10">
        <v>165</v>
      </c>
      <c r="R11" s="11">
        <v>10.522959183673501</v>
      </c>
      <c r="S11" s="10">
        <v>139</v>
      </c>
      <c r="T11" s="15">
        <v>26</v>
      </c>
    </row>
    <row r="12" spans="1:20" ht="16.5" customHeight="1">
      <c r="A12" s="9" t="s">
        <v>45</v>
      </c>
      <c r="B12" s="15">
        <v>731</v>
      </c>
      <c r="C12" s="15">
        <v>105</v>
      </c>
      <c r="D12" s="15">
        <v>172</v>
      </c>
      <c r="E12" s="10">
        <v>1008</v>
      </c>
      <c r="F12" s="15">
        <v>361</v>
      </c>
      <c r="G12" s="11">
        <v>93.76623376623377</v>
      </c>
      <c r="H12" s="15">
        <v>24</v>
      </c>
      <c r="I12" s="11">
        <v>6.233766233766235</v>
      </c>
      <c r="J12" s="15">
        <v>0</v>
      </c>
      <c r="K12" s="11">
        <v>0</v>
      </c>
      <c r="L12" s="10">
        <v>385</v>
      </c>
      <c r="M12" s="15">
        <v>455</v>
      </c>
      <c r="N12" s="10">
        <v>840</v>
      </c>
      <c r="O12" s="11">
        <v>83.33333333333331</v>
      </c>
      <c r="P12" s="16">
        <v>3.32467532467532</v>
      </c>
      <c r="Q12" s="10">
        <v>168</v>
      </c>
      <c r="R12" s="11">
        <v>16.6666666666667</v>
      </c>
      <c r="S12" s="10">
        <v>125</v>
      </c>
      <c r="T12" s="15">
        <v>43</v>
      </c>
    </row>
    <row r="13" spans="1:20" ht="16.5" customHeight="1">
      <c r="A13" s="9" t="s">
        <v>46</v>
      </c>
      <c r="B13" s="15">
        <v>1299</v>
      </c>
      <c r="C13" s="15">
        <v>441</v>
      </c>
      <c r="D13" s="15">
        <v>417</v>
      </c>
      <c r="E13" s="10">
        <v>2157</v>
      </c>
      <c r="F13" s="15">
        <v>795</v>
      </c>
      <c r="G13" s="11">
        <v>81.20531154239019</v>
      </c>
      <c r="H13" s="15">
        <v>175</v>
      </c>
      <c r="I13" s="11">
        <v>17.87538304392237</v>
      </c>
      <c r="J13" s="15">
        <v>9</v>
      </c>
      <c r="K13" s="11">
        <v>0.9193054136874366</v>
      </c>
      <c r="L13" s="10">
        <v>979</v>
      </c>
      <c r="M13" s="15">
        <v>747</v>
      </c>
      <c r="N13" s="10">
        <v>1726</v>
      </c>
      <c r="O13" s="11">
        <v>80.01854427445527</v>
      </c>
      <c r="P13" s="16">
        <v>6.8876404494382</v>
      </c>
      <c r="Q13" s="10">
        <v>431</v>
      </c>
      <c r="R13" s="11">
        <v>19.981455725544702</v>
      </c>
      <c r="S13" s="10">
        <v>230</v>
      </c>
      <c r="T13" s="15">
        <v>201</v>
      </c>
    </row>
    <row r="14" spans="1:20" ht="16.5" customHeight="1">
      <c r="A14" s="9" t="s">
        <v>47</v>
      </c>
      <c r="B14" s="15">
        <v>784</v>
      </c>
      <c r="C14" s="15">
        <v>126</v>
      </c>
      <c r="D14" s="15">
        <v>189</v>
      </c>
      <c r="E14" s="10">
        <v>1099</v>
      </c>
      <c r="F14" s="15">
        <v>403</v>
      </c>
      <c r="G14" s="11">
        <v>80.11928429423459</v>
      </c>
      <c r="H14" s="15">
        <v>100</v>
      </c>
      <c r="I14" s="11">
        <v>19.880715705765407</v>
      </c>
      <c r="J14" s="15">
        <v>0</v>
      </c>
      <c r="K14" s="11">
        <v>0</v>
      </c>
      <c r="L14" s="10">
        <v>503</v>
      </c>
      <c r="M14" s="15">
        <v>412</v>
      </c>
      <c r="N14" s="10">
        <v>915</v>
      </c>
      <c r="O14" s="11">
        <v>83.2575068243858</v>
      </c>
      <c r="P14" s="16">
        <v>4.6660039761431396</v>
      </c>
      <c r="Q14" s="10">
        <v>184</v>
      </c>
      <c r="R14" s="11">
        <v>16.7424931756142</v>
      </c>
      <c r="S14" s="10">
        <v>139</v>
      </c>
      <c r="T14" s="15">
        <v>45</v>
      </c>
    </row>
    <row r="15" spans="1:20" ht="16.5" customHeight="1">
      <c r="A15" s="9" t="s">
        <v>48</v>
      </c>
      <c r="B15" s="15">
        <v>261</v>
      </c>
      <c r="C15" s="15">
        <v>65</v>
      </c>
      <c r="D15" s="15">
        <v>143</v>
      </c>
      <c r="E15" s="10">
        <v>469</v>
      </c>
      <c r="F15" s="15">
        <v>215</v>
      </c>
      <c r="G15" s="11">
        <v>80.52434456928839</v>
      </c>
      <c r="H15" s="15">
        <v>47</v>
      </c>
      <c r="I15" s="11">
        <v>17.60299625468165</v>
      </c>
      <c r="J15" s="15">
        <v>5</v>
      </c>
      <c r="K15" s="11">
        <v>1.8726591760299627</v>
      </c>
      <c r="L15" s="10">
        <v>267</v>
      </c>
      <c r="M15" s="15">
        <v>115</v>
      </c>
      <c r="N15" s="10">
        <v>382</v>
      </c>
      <c r="O15" s="11">
        <v>81.4498933901919</v>
      </c>
      <c r="P15" s="16">
        <v>7.69288389513109</v>
      </c>
      <c r="Q15" s="10">
        <v>87</v>
      </c>
      <c r="R15" s="11">
        <v>18.5501066098081</v>
      </c>
      <c r="S15" s="10">
        <v>67</v>
      </c>
      <c r="T15" s="15">
        <v>20</v>
      </c>
    </row>
    <row r="16" spans="1:20" ht="16.5" customHeight="1">
      <c r="A16" s="9" t="s">
        <v>49</v>
      </c>
      <c r="B16" s="15">
        <v>85</v>
      </c>
      <c r="C16" s="15">
        <v>13</v>
      </c>
      <c r="D16" s="15">
        <v>35</v>
      </c>
      <c r="E16" s="10">
        <v>133</v>
      </c>
      <c r="F16" s="15">
        <v>53</v>
      </c>
      <c r="G16" s="11">
        <v>92.98245614035088</v>
      </c>
      <c r="H16" s="15">
        <v>4</v>
      </c>
      <c r="I16" s="11">
        <v>7.017543859649122</v>
      </c>
      <c r="J16" s="15">
        <v>0</v>
      </c>
      <c r="K16" s="11">
        <v>0</v>
      </c>
      <c r="L16" s="10">
        <v>57</v>
      </c>
      <c r="M16" s="15">
        <v>60</v>
      </c>
      <c r="N16" s="10">
        <v>117</v>
      </c>
      <c r="O16" s="11">
        <v>87.96992481203007</v>
      </c>
      <c r="P16" s="16">
        <v>3.1578947368421098</v>
      </c>
      <c r="Q16" s="10">
        <v>16</v>
      </c>
      <c r="R16" s="11">
        <v>12.030075187969901</v>
      </c>
      <c r="S16" s="10">
        <v>11</v>
      </c>
      <c r="T16" s="15">
        <v>5</v>
      </c>
    </row>
    <row r="17" spans="1:20" ht="16.5" customHeight="1">
      <c r="A17" s="9" t="s">
        <v>50</v>
      </c>
      <c r="B17" s="15">
        <v>67</v>
      </c>
      <c r="C17" s="15">
        <v>12</v>
      </c>
      <c r="D17" s="15">
        <v>51</v>
      </c>
      <c r="E17" s="10">
        <v>130</v>
      </c>
      <c r="F17" s="15">
        <v>58</v>
      </c>
      <c r="G17" s="11">
        <v>95.08196721311475</v>
      </c>
      <c r="H17" s="15">
        <v>3</v>
      </c>
      <c r="I17" s="11">
        <v>4.918032786885246</v>
      </c>
      <c r="J17" s="15">
        <v>0</v>
      </c>
      <c r="K17" s="11">
        <v>0</v>
      </c>
      <c r="L17" s="10">
        <v>61</v>
      </c>
      <c r="M17" s="15">
        <v>55</v>
      </c>
      <c r="N17" s="10">
        <v>116</v>
      </c>
      <c r="O17" s="11">
        <v>89.23076923076923</v>
      </c>
      <c r="P17" s="16">
        <v>2.78688524590164</v>
      </c>
      <c r="Q17" s="10">
        <v>14</v>
      </c>
      <c r="R17" s="11">
        <v>10.769230769230804</v>
      </c>
      <c r="S17" s="10">
        <v>14</v>
      </c>
      <c r="T17" s="15">
        <v>0</v>
      </c>
    </row>
    <row r="18" spans="1:20" ht="16.5" customHeight="1">
      <c r="A18" s="9" t="s">
        <v>51</v>
      </c>
      <c r="B18" s="15">
        <v>99</v>
      </c>
      <c r="C18" s="15">
        <v>12</v>
      </c>
      <c r="D18" s="15">
        <v>60</v>
      </c>
      <c r="E18" s="10">
        <v>171</v>
      </c>
      <c r="F18" s="15">
        <v>68</v>
      </c>
      <c r="G18" s="11">
        <v>97.14285714285714</v>
      </c>
      <c r="H18" s="15">
        <v>2</v>
      </c>
      <c r="I18" s="11">
        <v>2.857142857142857</v>
      </c>
      <c r="J18" s="15">
        <v>0</v>
      </c>
      <c r="K18" s="11">
        <v>0</v>
      </c>
      <c r="L18" s="10">
        <v>70</v>
      </c>
      <c r="M18" s="15">
        <v>86</v>
      </c>
      <c r="N18" s="10">
        <v>156</v>
      </c>
      <c r="O18" s="11">
        <v>91.2280701754386</v>
      </c>
      <c r="P18" s="16">
        <v>2.5142857142857102</v>
      </c>
      <c r="Q18" s="10">
        <v>15</v>
      </c>
      <c r="R18" s="11">
        <v>8.7719298245614</v>
      </c>
      <c r="S18" s="10">
        <v>11</v>
      </c>
      <c r="T18" s="15">
        <v>4</v>
      </c>
    </row>
    <row r="19" spans="1:20" ht="16.5" customHeight="1">
      <c r="A19" s="9" t="s">
        <v>52</v>
      </c>
      <c r="B19" s="15">
        <v>294</v>
      </c>
      <c r="C19" s="15">
        <v>58</v>
      </c>
      <c r="D19" s="15">
        <v>68</v>
      </c>
      <c r="E19" s="10">
        <v>420</v>
      </c>
      <c r="F19" s="15">
        <v>228</v>
      </c>
      <c r="G19" s="11">
        <v>85.07462686567165</v>
      </c>
      <c r="H19" s="15">
        <v>40</v>
      </c>
      <c r="I19" s="11">
        <v>14.925373134328359</v>
      </c>
      <c r="J19" s="15">
        <v>0</v>
      </c>
      <c r="K19" s="11">
        <v>0</v>
      </c>
      <c r="L19" s="10">
        <v>268</v>
      </c>
      <c r="M19" s="15">
        <v>57</v>
      </c>
      <c r="N19" s="10">
        <v>325</v>
      </c>
      <c r="O19" s="11">
        <v>77.38095238095238</v>
      </c>
      <c r="P19" s="16">
        <v>4.72014925373134</v>
      </c>
      <c r="Q19" s="10">
        <v>95</v>
      </c>
      <c r="R19" s="11">
        <v>22.619047619047603</v>
      </c>
      <c r="S19" s="10">
        <v>95</v>
      </c>
      <c r="T19" s="15">
        <v>0</v>
      </c>
    </row>
    <row r="20" spans="1:20" ht="16.5" customHeight="1">
      <c r="A20" s="9" t="s">
        <v>53</v>
      </c>
      <c r="B20" s="15">
        <v>9</v>
      </c>
      <c r="C20" s="15">
        <v>1</v>
      </c>
      <c r="D20" s="15">
        <v>11</v>
      </c>
      <c r="E20" s="10">
        <v>21</v>
      </c>
      <c r="F20" s="15">
        <v>12</v>
      </c>
      <c r="G20" s="11">
        <v>92.3076923076923</v>
      </c>
      <c r="H20" s="15">
        <v>1</v>
      </c>
      <c r="I20" s="11">
        <v>7.6923076923076925</v>
      </c>
      <c r="J20" s="15">
        <v>0</v>
      </c>
      <c r="K20" s="11">
        <v>0</v>
      </c>
      <c r="L20" s="10">
        <v>13</v>
      </c>
      <c r="M20" s="15">
        <v>3</v>
      </c>
      <c r="N20" s="10">
        <v>16</v>
      </c>
      <c r="O20" s="11">
        <v>76.19047619047619</v>
      </c>
      <c r="P20" s="16">
        <v>2.92307692307692</v>
      </c>
      <c r="Q20" s="10">
        <v>5</v>
      </c>
      <c r="R20" s="11">
        <v>23.8095238095238</v>
      </c>
      <c r="S20" s="10">
        <v>5</v>
      </c>
      <c r="T20" s="15">
        <v>0</v>
      </c>
    </row>
    <row r="21" spans="1:20" s="14" customFormat="1" ht="16.5" customHeight="1">
      <c r="A21" s="9" t="s">
        <v>54</v>
      </c>
      <c r="B21" s="12">
        <v>824</v>
      </c>
      <c r="C21" s="12">
        <v>87</v>
      </c>
      <c r="D21" s="12">
        <v>473</v>
      </c>
      <c r="E21" s="10">
        <f>B21+C21+D21</f>
        <v>1384</v>
      </c>
      <c r="F21" s="12">
        <v>573</v>
      </c>
      <c r="G21" s="11">
        <f>IF(L21=0,"0.00",F21/L21*100)</f>
        <v>97.44897959183673</v>
      </c>
      <c r="H21" s="12">
        <v>15</v>
      </c>
      <c r="I21" s="11">
        <f>IF(L21=0,"0.00",H21/L21*100)</f>
        <v>2.5510204081632653</v>
      </c>
      <c r="J21" s="12">
        <v>0</v>
      </c>
      <c r="K21" s="11">
        <f>IF(L21=0,"0.00",J21/L21*100)</f>
        <v>0</v>
      </c>
      <c r="L21" s="10">
        <f>F21+H21+J21</f>
        <v>588</v>
      </c>
      <c r="M21" s="12">
        <v>706</v>
      </c>
      <c r="N21" s="10">
        <f>L21+M21</f>
        <v>1294</v>
      </c>
      <c r="O21" s="11">
        <f>IF(E21=0,"0.00",N21/E21*100)</f>
        <v>93.4971098265896</v>
      </c>
      <c r="P21" s="13">
        <v>1.49</v>
      </c>
      <c r="Q21" s="10">
        <f>E21-N21</f>
        <v>90</v>
      </c>
      <c r="R21" s="11">
        <f>IF(E21=0,"0.00",Q21/E21*100)</f>
        <v>6.502890173410404</v>
      </c>
      <c r="S21" s="10">
        <f>Q21-T21</f>
        <v>90</v>
      </c>
      <c r="T21" s="12">
        <v>0</v>
      </c>
    </row>
    <row r="22" spans="1:20" s="14" customFormat="1" ht="16.5" customHeight="1">
      <c r="A22" s="9" t="s">
        <v>55</v>
      </c>
      <c r="B22" s="19">
        <v>700</v>
      </c>
      <c r="C22" s="19">
        <v>67</v>
      </c>
      <c r="D22" s="19">
        <v>225</v>
      </c>
      <c r="E22" s="10">
        <v>992</v>
      </c>
      <c r="F22" s="19">
        <v>273</v>
      </c>
      <c r="G22" s="11">
        <v>98.2</v>
      </c>
      <c r="H22" s="19">
        <v>5</v>
      </c>
      <c r="I22" s="11">
        <v>1.8</v>
      </c>
      <c r="J22" s="19">
        <v>0</v>
      </c>
      <c r="K22" s="11">
        <v>0</v>
      </c>
      <c r="L22" s="10">
        <v>278</v>
      </c>
      <c r="M22" s="19">
        <v>616</v>
      </c>
      <c r="N22" s="10">
        <v>894</v>
      </c>
      <c r="O22" s="11">
        <v>90.12</v>
      </c>
      <c r="P22" s="20">
        <v>1.18</v>
      </c>
      <c r="Q22" s="10">
        <v>98</v>
      </c>
      <c r="R22" s="11">
        <v>9.88</v>
      </c>
      <c r="S22" s="10">
        <v>92</v>
      </c>
      <c r="T22" s="19">
        <v>6</v>
      </c>
    </row>
    <row r="23" spans="1:20" s="14" customFormat="1" ht="16.5" customHeight="1">
      <c r="A23" s="9" t="s">
        <v>56</v>
      </c>
      <c r="B23" s="12">
        <v>1007</v>
      </c>
      <c r="C23" s="12">
        <v>92</v>
      </c>
      <c r="D23" s="12">
        <v>239</v>
      </c>
      <c r="E23" s="10">
        <f>B23+C23+D23</f>
        <v>1338</v>
      </c>
      <c r="F23" s="12">
        <v>420</v>
      </c>
      <c r="G23" s="11">
        <f>IF(L23=0,"0.00",F23/L23*100)</f>
        <v>92.51101321585902</v>
      </c>
      <c r="H23" s="12">
        <v>34</v>
      </c>
      <c r="I23" s="11">
        <f>IF(L23=0,"0.00",H23/L23*100)</f>
        <v>7.488986784140969</v>
      </c>
      <c r="J23" s="12">
        <v>0</v>
      </c>
      <c r="K23" s="11">
        <f>IF(L23=0,"0.00",J23/L23*100)</f>
        <v>0</v>
      </c>
      <c r="L23" s="10">
        <f>F23+H23+J23</f>
        <v>454</v>
      </c>
      <c r="M23" s="12">
        <v>762</v>
      </c>
      <c r="N23" s="10">
        <f>L23+M23</f>
        <v>1216</v>
      </c>
      <c r="O23" s="11">
        <f>IF(E23=0,"0.00",N23/E23*100)</f>
        <v>90.88191330343797</v>
      </c>
      <c r="P23" s="13">
        <v>1.31</v>
      </c>
      <c r="Q23" s="10">
        <f>E23-N23</f>
        <v>122</v>
      </c>
      <c r="R23" s="11">
        <f>IF(E23=0,"0.00",Q23/E23*100)</f>
        <v>9.118086696562033</v>
      </c>
      <c r="S23" s="10">
        <f>Q23-T23</f>
        <v>119</v>
      </c>
      <c r="T23" s="12">
        <v>3</v>
      </c>
    </row>
    <row r="24" spans="1:20" s="14" customFormat="1" ht="16.5" customHeight="1">
      <c r="A24" s="9" t="s">
        <v>57</v>
      </c>
      <c r="B24" s="12">
        <v>882</v>
      </c>
      <c r="C24" s="12">
        <v>80</v>
      </c>
      <c r="D24" s="12">
        <v>244</v>
      </c>
      <c r="E24" s="10">
        <f>B24+C24+D24</f>
        <v>1206</v>
      </c>
      <c r="F24" s="12">
        <v>398</v>
      </c>
      <c r="G24" s="11">
        <f>IF(L24=0,"0.00",F24/L24*100)</f>
        <v>97.07317073170731</v>
      </c>
      <c r="H24" s="12">
        <v>12</v>
      </c>
      <c r="I24" s="11">
        <f>IF(L24=0,"0.00",H24/L24*100)</f>
        <v>2.9268292682926833</v>
      </c>
      <c r="J24" s="12">
        <v>0</v>
      </c>
      <c r="K24" s="11">
        <f>IF(L24=0,"0.00",J24/L24*100)</f>
        <v>0</v>
      </c>
      <c r="L24" s="10">
        <f>F24+H24+J24</f>
        <v>410</v>
      </c>
      <c r="M24" s="12">
        <v>749</v>
      </c>
      <c r="N24" s="10">
        <f>L24+M24</f>
        <v>1159</v>
      </c>
      <c r="O24" s="11">
        <f>IF(E24=0,"0.00",N24/E24*100)</f>
        <v>96.1028192371476</v>
      </c>
      <c r="P24" s="13">
        <v>1.59</v>
      </c>
      <c r="Q24" s="10">
        <f>E24-N24</f>
        <v>47</v>
      </c>
      <c r="R24" s="11">
        <f>IF(E24=0,"0.00",Q24/E24*100)</f>
        <v>3.897180762852405</v>
      </c>
      <c r="S24" s="10">
        <f>Q24-T24</f>
        <v>47</v>
      </c>
      <c r="T24" s="12">
        <v>0</v>
      </c>
    </row>
    <row r="25" spans="1:20" s="18" customFormat="1" ht="16.5" customHeight="1">
      <c r="A25" s="46" t="s">
        <v>58</v>
      </c>
      <c r="B25" s="10">
        <v>712</v>
      </c>
      <c r="C25" s="10">
        <v>68</v>
      </c>
      <c r="D25" s="10">
        <v>210</v>
      </c>
      <c r="E25" s="10">
        <f aca="true" t="shared" si="0" ref="E25:E52">B25+C25+D25</f>
        <v>990</v>
      </c>
      <c r="F25" s="10">
        <v>225</v>
      </c>
      <c r="G25" s="11">
        <f>IF(L25=0,"0.00",F25/L25*100)</f>
        <v>97.82608695652173</v>
      </c>
      <c r="H25" s="10">
        <v>5</v>
      </c>
      <c r="I25" s="11">
        <f>IF(L25=0,"0.00",H25/L25*100)</f>
        <v>2.1739130434782608</v>
      </c>
      <c r="J25" s="10">
        <v>0</v>
      </c>
      <c r="K25" s="11">
        <f>IF(L25=0,"0.00",J25/L25*100)</f>
        <v>0</v>
      </c>
      <c r="L25" s="10">
        <f aca="true" t="shared" si="1" ref="L25:L52">F25+H25+J25</f>
        <v>230</v>
      </c>
      <c r="M25" s="10">
        <v>688</v>
      </c>
      <c r="N25" s="10">
        <f aca="true" t="shared" si="2" ref="N25:N52">L25+M25</f>
        <v>918</v>
      </c>
      <c r="O25" s="11">
        <f>IF(E25=0,"0.00",N25/E25*100)</f>
        <v>92.72727272727272</v>
      </c>
      <c r="P25" s="11">
        <v>0.65</v>
      </c>
      <c r="Q25" s="10">
        <f aca="true" t="shared" si="3" ref="Q25:Q52">E25-N25</f>
        <v>72</v>
      </c>
      <c r="R25" s="11">
        <f>IF(E25=0,"0.00",Q25/E25*100)</f>
        <v>7.2727272727272725</v>
      </c>
      <c r="S25" s="10">
        <f>Q25-T25</f>
        <v>72</v>
      </c>
      <c r="T25" s="10">
        <v>0</v>
      </c>
    </row>
    <row r="26" spans="1:20" s="14" customFormat="1" ht="16.5" customHeight="1">
      <c r="A26" s="9" t="s">
        <v>59</v>
      </c>
      <c r="B26" s="12">
        <v>963</v>
      </c>
      <c r="C26" s="12">
        <v>41</v>
      </c>
      <c r="D26" s="12">
        <v>187</v>
      </c>
      <c r="E26" s="10">
        <f t="shared" si="0"/>
        <v>1191</v>
      </c>
      <c r="F26" s="12">
        <v>350</v>
      </c>
      <c r="G26" s="11">
        <f aca="true" t="shared" si="4" ref="G26:G52">IF(L26=0,"0.00",F26/L26*100)</f>
        <v>99.71509971509973</v>
      </c>
      <c r="H26" s="12">
        <v>1</v>
      </c>
      <c r="I26" s="11">
        <f aca="true" t="shared" si="5" ref="I26:I52">IF(L26=0,"0.00",H26/L26*100)</f>
        <v>0.2849002849002849</v>
      </c>
      <c r="J26" s="12">
        <v>0</v>
      </c>
      <c r="K26" s="11">
        <f aca="true" t="shared" si="6" ref="K26:K52">IF(L26=0,"0.00",J26/L26*100)</f>
        <v>0</v>
      </c>
      <c r="L26" s="10">
        <f t="shared" si="1"/>
        <v>351</v>
      </c>
      <c r="M26" s="12">
        <v>765</v>
      </c>
      <c r="N26" s="10">
        <f t="shared" si="2"/>
        <v>1116</v>
      </c>
      <c r="O26" s="11">
        <f aca="true" t="shared" si="7" ref="O26:O52">IF(E26=0,"0.00",N26/E26*100)</f>
        <v>93.70277078085643</v>
      </c>
      <c r="P26" s="13">
        <v>1.1</v>
      </c>
      <c r="Q26" s="10">
        <f t="shared" si="3"/>
        <v>75</v>
      </c>
      <c r="R26" s="11">
        <f aca="true" t="shared" si="8" ref="R26:R52">IF(E26=0,"0.00",Q26/E26*100)</f>
        <v>6.297229219143577</v>
      </c>
      <c r="S26" s="10">
        <v>74</v>
      </c>
      <c r="T26" s="12">
        <v>1</v>
      </c>
    </row>
    <row r="27" spans="1:20" s="14" customFormat="1" ht="16.5" customHeight="1">
      <c r="A27" s="9" t="s">
        <v>60</v>
      </c>
      <c r="B27" s="12">
        <v>473</v>
      </c>
      <c r="C27" s="12">
        <v>72</v>
      </c>
      <c r="D27" s="12">
        <v>498</v>
      </c>
      <c r="E27" s="10">
        <f t="shared" si="0"/>
        <v>1043</v>
      </c>
      <c r="F27" s="12">
        <v>540</v>
      </c>
      <c r="G27" s="11">
        <v>98.72</v>
      </c>
      <c r="H27" s="12">
        <v>7</v>
      </c>
      <c r="I27" s="11">
        <v>1.28</v>
      </c>
      <c r="J27" s="12">
        <v>0</v>
      </c>
      <c r="K27" s="11">
        <f t="shared" si="6"/>
        <v>0</v>
      </c>
      <c r="L27" s="10">
        <v>547</v>
      </c>
      <c r="M27" s="12">
        <v>443</v>
      </c>
      <c r="N27" s="10">
        <f t="shared" si="2"/>
        <v>990</v>
      </c>
      <c r="O27" s="11">
        <f t="shared" si="7"/>
        <v>94.91850431447747</v>
      </c>
      <c r="P27" s="13">
        <v>0.99</v>
      </c>
      <c r="Q27" s="10">
        <f t="shared" si="3"/>
        <v>53</v>
      </c>
      <c r="R27" s="11">
        <f t="shared" si="8"/>
        <v>5.081495685522531</v>
      </c>
      <c r="S27" s="10">
        <v>52</v>
      </c>
      <c r="T27" s="12">
        <v>1</v>
      </c>
    </row>
    <row r="28" spans="1:20" s="14" customFormat="1" ht="16.5" customHeight="1">
      <c r="A28" s="9" t="s">
        <v>61</v>
      </c>
      <c r="B28" s="12">
        <v>824</v>
      </c>
      <c r="C28" s="12">
        <v>72</v>
      </c>
      <c r="D28" s="12">
        <v>89</v>
      </c>
      <c r="E28" s="10">
        <f t="shared" si="0"/>
        <v>985</v>
      </c>
      <c r="F28" s="12">
        <v>162</v>
      </c>
      <c r="G28" s="11">
        <f t="shared" si="4"/>
        <v>95.85798816568047</v>
      </c>
      <c r="H28" s="12">
        <v>7</v>
      </c>
      <c r="I28" s="11">
        <f t="shared" si="5"/>
        <v>4.142011834319527</v>
      </c>
      <c r="J28" s="12">
        <v>0</v>
      </c>
      <c r="K28" s="11">
        <f t="shared" si="6"/>
        <v>0</v>
      </c>
      <c r="L28" s="10">
        <f t="shared" si="1"/>
        <v>169</v>
      </c>
      <c r="M28" s="12">
        <v>716</v>
      </c>
      <c r="N28" s="10">
        <f t="shared" si="2"/>
        <v>885</v>
      </c>
      <c r="O28" s="11">
        <f t="shared" si="7"/>
        <v>89.84771573604061</v>
      </c>
      <c r="P28" s="13">
        <v>2.73</v>
      </c>
      <c r="Q28" s="10">
        <f t="shared" si="3"/>
        <v>100</v>
      </c>
      <c r="R28" s="11">
        <f t="shared" si="8"/>
        <v>10.152284263959391</v>
      </c>
      <c r="S28" s="10">
        <f aca="true" t="shared" si="9" ref="S28:S52">Q28-T28</f>
        <v>100</v>
      </c>
      <c r="T28" s="12">
        <v>0</v>
      </c>
    </row>
    <row r="29" spans="1:20" s="14" customFormat="1" ht="16.5" customHeight="1">
      <c r="A29" s="9" t="s">
        <v>62</v>
      </c>
      <c r="B29" s="12">
        <v>418</v>
      </c>
      <c r="C29" s="12">
        <v>30</v>
      </c>
      <c r="D29" s="12">
        <v>96</v>
      </c>
      <c r="E29" s="10">
        <f t="shared" si="0"/>
        <v>544</v>
      </c>
      <c r="F29" s="12">
        <v>122</v>
      </c>
      <c r="G29" s="11">
        <f t="shared" si="4"/>
        <v>98.38709677419355</v>
      </c>
      <c r="H29" s="12">
        <v>2</v>
      </c>
      <c r="I29" s="11">
        <f t="shared" si="5"/>
        <v>1.6129032258064515</v>
      </c>
      <c r="J29" s="12">
        <v>0</v>
      </c>
      <c r="K29" s="11">
        <f t="shared" si="6"/>
        <v>0</v>
      </c>
      <c r="L29" s="10">
        <f t="shared" si="1"/>
        <v>124</v>
      </c>
      <c r="M29" s="12">
        <v>366</v>
      </c>
      <c r="N29" s="10">
        <f t="shared" si="2"/>
        <v>490</v>
      </c>
      <c r="O29" s="11">
        <f t="shared" si="7"/>
        <v>90.07352941176471</v>
      </c>
      <c r="P29" s="13">
        <v>1.25</v>
      </c>
      <c r="Q29" s="10">
        <f t="shared" si="3"/>
        <v>54</v>
      </c>
      <c r="R29" s="11">
        <f t="shared" si="8"/>
        <v>9.926470588235293</v>
      </c>
      <c r="S29" s="10">
        <f t="shared" si="9"/>
        <v>54</v>
      </c>
      <c r="T29" s="12">
        <v>0</v>
      </c>
    </row>
    <row r="30" spans="1:20" s="14" customFormat="1" ht="16.5" customHeight="1">
      <c r="A30" s="9" t="s">
        <v>63</v>
      </c>
      <c r="B30" s="12">
        <v>1438</v>
      </c>
      <c r="C30" s="12">
        <v>87</v>
      </c>
      <c r="D30" s="12">
        <v>404</v>
      </c>
      <c r="E30" s="10">
        <f t="shared" si="0"/>
        <v>1929</v>
      </c>
      <c r="F30" s="12">
        <v>863</v>
      </c>
      <c r="G30" s="11">
        <f t="shared" si="4"/>
        <v>99.53863898500576</v>
      </c>
      <c r="H30" s="12">
        <v>4</v>
      </c>
      <c r="I30" s="11">
        <f t="shared" si="5"/>
        <v>0.461361014994233</v>
      </c>
      <c r="J30" s="12">
        <v>0</v>
      </c>
      <c r="K30" s="11">
        <f t="shared" si="6"/>
        <v>0</v>
      </c>
      <c r="L30" s="10">
        <f t="shared" si="1"/>
        <v>867</v>
      </c>
      <c r="M30" s="12">
        <v>979</v>
      </c>
      <c r="N30" s="10">
        <f t="shared" si="2"/>
        <v>1846</v>
      </c>
      <c r="O30" s="11">
        <f t="shared" si="7"/>
        <v>95.69725246241576</v>
      </c>
      <c r="P30" s="13">
        <v>1.11</v>
      </c>
      <c r="Q30" s="10">
        <f t="shared" si="3"/>
        <v>83</v>
      </c>
      <c r="R30" s="11">
        <f t="shared" si="8"/>
        <v>4.302747537584241</v>
      </c>
      <c r="S30" s="10">
        <f t="shared" si="9"/>
        <v>82</v>
      </c>
      <c r="T30" s="12">
        <v>1</v>
      </c>
    </row>
    <row r="31" spans="1:20" s="14" customFormat="1" ht="33">
      <c r="A31" s="9" t="s">
        <v>64</v>
      </c>
      <c r="B31" s="12">
        <v>651</v>
      </c>
      <c r="C31" s="12">
        <v>69</v>
      </c>
      <c r="D31" s="12">
        <v>225</v>
      </c>
      <c r="E31" s="10">
        <v>945</v>
      </c>
      <c r="F31" s="12">
        <v>333</v>
      </c>
      <c r="G31" s="11">
        <v>94.87</v>
      </c>
      <c r="H31" s="12">
        <v>18</v>
      </c>
      <c r="I31" s="11">
        <v>5.13</v>
      </c>
      <c r="J31" s="12">
        <v>0</v>
      </c>
      <c r="K31" s="11">
        <f t="shared" si="6"/>
        <v>0</v>
      </c>
      <c r="L31" s="10">
        <f t="shared" si="1"/>
        <v>351</v>
      </c>
      <c r="M31" s="12">
        <v>514</v>
      </c>
      <c r="N31" s="10">
        <f t="shared" si="2"/>
        <v>865</v>
      </c>
      <c r="O31" s="11">
        <f t="shared" si="7"/>
        <v>91.53439153439153</v>
      </c>
      <c r="P31" s="13">
        <v>1.51</v>
      </c>
      <c r="Q31" s="10">
        <f t="shared" si="3"/>
        <v>80</v>
      </c>
      <c r="R31" s="11">
        <f t="shared" si="8"/>
        <v>8.465608465608465</v>
      </c>
      <c r="S31" s="10">
        <f t="shared" si="9"/>
        <v>79</v>
      </c>
      <c r="T31" s="12">
        <v>1</v>
      </c>
    </row>
    <row r="32" spans="1:20" s="17" customFormat="1" ht="33">
      <c r="A32" s="9" t="s">
        <v>65</v>
      </c>
      <c r="B32" s="12">
        <v>572</v>
      </c>
      <c r="C32" s="12">
        <v>43</v>
      </c>
      <c r="D32" s="12">
        <v>184</v>
      </c>
      <c r="E32" s="10">
        <f t="shared" si="0"/>
        <v>799</v>
      </c>
      <c r="F32" s="12">
        <v>288</v>
      </c>
      <c r="G32" s="11">
        <f t="shared" si="4"/>
        <v>97.6271186440678</v>
      </c>
      <c r="H32" s="12">
        <v>7</v>
      </c>
      <c r="I32" s="11">
        <f t="shared" si="5"/>
        <v>2.3728813559322033</v>
      </c>
      <c r="J32" s="12">
        <v>0</v>
      </c>
      <c r="K32" s="11">
        <f t="shared" si="6"/>
        <v>0</v>
      </c>
      <c r="L32" s="10">
        <f t="shared" si="1"/>
        <v>295</v>
      </c>
      <c r="M32" s="12">
        <v>467</v>
      </c>
      <c r="N32" s="10">
        <v>762</v>
      </c>
      <c r="O32" s="11">
        <f t="shared" si="7"/>
        <v>95.36921151439299</v>
      </c>
      <c r="P32" s="13">
        <v>1.22</v>
      </c>
      <c r="Q32" s="10">
        <v>37</v>
      </c>
      <c r="R32" s="11">
        <v>4.63</v>
      </c>
      <c r="S32" s="10">
        <v>37</v>
      </c>
      <c r="T32" s="12">
        <v>0</v>
      </c>
    </row>
    <row r="33" spans="1:20" s="14" customFormat="1" ht="16.5">
      <c r="A33" s="9" t="s">
        <v>66</v>
      </c>
      <c r="B33" s="19">
        <v>1191</v>
      </c>
      <c r="C33" s="19">
        <v>56</v>
      </c>
      <c r="D33" s="19">
        <v>44</v>
      </c>
      <c r="E33" s="10">
        <f t="shared" si="0"/>
        <v>1291</v>
      </c>
      <c r="F33" s="19">
        <v>82</v>
      </c>
      <c r="G33" s="11">
        <f t="shared" si="4"/>
        <v>100</v>
      </c>
      <c r="H33" s="19">
        <v>0</v>
      </c>
      <c r="I33" s="11">
        <f t="shared" si="5"/>
        <v>0</v>
      </c>
      <c r="J33" s="19">
        <v>0</v>
      </c>
      <c r="K33" s="11">
        <f t="shared" si="6"/>
        <v>0</v>
      </c>
      <c r="L33" s="10">
        <f t="shared" si="1"/>
        <v>82</v>
      </c>
      <c r="M33" s="19">
        <v>1124</v>
      </c>
      <c r="N33" s="10">
        <f t="shared" si="2"/>
        <v>1206</v>
      </c>
      <c r="O33" s="11">
        <f t="shared" si="7"/>
        <v>93.41595662277304</v>
      </c>
      <c r="P33" s="20">
        <v>2.4</v>
      </c>
      <c r="Q33" s="10">
        <f t="shared" si="3"/>
        <v>85</v>
      </c>
      <c r="R33" s="11">
        <f t="shared" si="8"/>
        <v>6.584043377226956</v>
      </c>
      <c r="S33" s="10">
        <f t="shared" si="9"/>
        <v>85</v>
      </c>
      <c r="T33" s="19">
        <v>0</v>
      </c>
    </row>
    <row r="34" spans="1:20" s="14" customFormat="1" ht="16.5">
      <c r="A34" s="9" t="s">
        <v>67</v>
      </c>
      <c r="B34" s="12">
        <v>507</v>
      </c>
      <c r="C34" s="12">
        <v>53</v>
      </c>
      <c r="D34" s="12">
        <v>75</v>
      </c>
      <c r="E34" s="10">
        <v>635</v>
      </c>
      <c r="F34" s="12">
        <v>136</v>
      </c>
      <c r="G34" s="11">
        <v>98.55</v>
      </c>
      <c r="H34" s="12">
        <v>2</v>
      </c>
      <c r="I34" s="11">
        <v>1.45</v>
      </c>
      <c r="J34" s="12">
        <v>0</v>
      </c>
      <c r="K34" s="11">
        <v>0</v>
      </c>
      <c r="L34" s="10">
        <v>138</v>
      </c>
      <c r="M34" s="12">
        <v>459</v>
      </c>
      <c r="N34" s="10">
        <v>597</v>
      </c>
      <c r="O34" s="11">
        <v>94.02</v>
      </c>
      <c r="P34" s="13">
        <v>1.43</v>
      </c>
      <c r="Q34" s="10">
        <v>38</v>
      </c>
      <c r="R34" s="11">
        <v>5.98</v>
      </c>
      <c r="S34" s="10">
        <v>38</v>
      </c>
      <c r="T34" s="12">
        <v>0</v>
      </c>
    </row>
    <row r="35" spans="1:20" s="14" customFormat="1" ht="16.5">
      <c r="A35" s="9" t="s">
        <v>68</v>
      </c>
      <c r="B35" s="12">
        <v>195</v>
      </c>
      <c r="C35" s="12">
        <v>39</v>
      </c>
      <c r="D35" s="12">
        <v>16</v>
      </c>
      <c r="E35" s="10">
        <v>250</v>
      </c>
      <c r="F35" s="12">
        <v>22</v>
      </c>
      <c r="G35" s="11">
        <v>81.48</v>
      </c>
      <c r="H35" s="12">
        <v>5</v>
      </c>
      <c r="I35" s="11">
        <v>18.52</v>
      </c>
      <c r="J35" s="12">
        <v>0</v>
      </c>
      <c r="K35" s="11">
        <v>0</v>
      </c>
      <c r="L35" s="10">
        <v>27</v>
      </c>
      <c r="M35" s="12">
        <v>204</v>
      </c>
      <c r="N35" s="10">
        <v>231</v>
      </c>
      <c r="O35" s="11">
        <v>92.4</v>
      </c>
      <c r="P35" s="13">
        <v>1.79</v>
      </c>
      <c r="Q35" s="10">
        <v>19</v>
      </c>
      <c r="R35" s="11">
        <v>7.6</v>
      </c>
      <c r="S35" s="10">
        <v>18</v>
      </c>
      <c r="T35" s="12">
        <v>1</v>
      </c>
    </row>
    <row r="36" spans="1:20" s="14" customFormat="1" ht="16.5">
      <c r="A36" s="9" t="s">
        <v>69</v>
      </c>
      <c r="B36" s="12">
        <v>194</v>
      </c>
      <c r="C36" s="12">
        <v>8</v>
      </c>
      <c r="D36" s="12">
        <v>35</v>
      </c>
      <c r="E36" s="10">
        <f t="shared" si="0"/>
        <v>237</v>
      </c>
      <c r="F36" s="12">
        <v>38</v>
      </c>
      <c r="G36" s="11">
        <f t="shared" si="4"/>
        <v>100</v>
      </c>
      <c r="H36" s="12">
        <v>0</v>
      </c>
      <c r="I36" s="11">
        <f t="shared" si="5"/>
        <v>0</v>
      </c>
      <c r="J36" s="12">
        <v>0</v>
      </c>
      <c r="K36" s="11">
        <f t="shared" si="6"/>
        <v>0</v>
      </c>
      <c r="L36" s="10">
        <f t="shared" si="1"/>
        <v>38</v>
      </c>
      <c r="M36" s="12">
        <v>181</v>
      </c>
      <c r="N36" s="10">
        <f t="shared" si="2"/>
        <v>219</v>
      </c>
      <c r="O36" s="11">
        <f t="shared" si="7"/>
        <v>92.40506329113924</v>
      </c>
      <c r="P36" s="13">
        <v>1.26</v>
      </c>
      <c r="Q36" s="10">
        <f t="shared" si="3"/>
        <v>18</v>
      </c>
      <c r="R36" s="11">
        <f t="shared" si="8"/>
        <v>7.59493670886076</v>
      </c>
      <c r="S36" s="10">
        <f t="shared" si="9"/>
        <v>18</v>
      </c>
      <c r="T36" s="12">
        <v>0</v>
      </c>
    </row>
    <row r="37" spans="1:20" s="14" customFormat="1" ht="16.5">
      <c r="A37" s="9" t="s">
        <v>70</v>
      </c>
      <c r="B37" s="12">
        <v>162</v>
      </c>
      <c r="C37" s="12">
        <v>35</v>
      </c>
      <c r="D37" s="12">
        <v>31</v>
      </c>
      <c r="E37" s="10">
        <v>228</v>
      </c>
      <c r="F37" s="12">
        <v>14</v>
      </c>
      <c r="G37" s="11">
        <v>87.5</v>
      </c>
      <c r="H37" s="12">
        <v>2</v>
      </c>
      <c r="I37" s="11">
        <v>12.5</v>
      </c>
      <c r="J37" s="12">
        <v>0</v>
      </c>
      <c r="K37" s="11">
        <v>0</v>
      </c>
      <c r="L37" s="10">
        <v>16</v>
      </c>
      <c r="M37" s="12">
        <v>190</v>
      </c>
      <c r="N37" s="10">
        <v>206</v>
      </c>
      <c r="O37" s="11">
        <v>90.35</v>
      </c>
      <c r="P37" s="13">
        <v>1.69</v>
      </c>
      <c r="Q37" s="10">
        <v>22</v>
      </c>
      <c r="R37" s="11">
        <v>9.65</v>
      </c>
      <c r="S37" s="10">
        <v>22</v>
      </c>
      <c r="T37" s="12">
        <v>0</v>
      </c>
    </row>
    <row r="38" spans="1:20" s="14" customFormat="1" ht="16.5">
      <c r="A38" s="9" t="s">
        <v>71</v>
      </c>
      <c r="B38" s="12">
        <v>310</v>
      </c>
      <c r="C38" s="12">
        <v>28</v>
      </c>
      <c r="D38" s="12">
        <v>57</v>
      </c>
      <c r="E38" s="10">
        <v>395</v>
      </c>
      <c r="F38" s="12">
        <v>111</v>
      </c>
      <c r="G38" s="11">
        <v>96.52</v>
      </c>
      <c r="H38" s="12">
        <v>4</v>
      </c>
      <c r="I38" s="11">
        <v>3.48</v>
      </c>
      <c r="J38" s="12">
        <v>0</v>
      </c>
      <c r="K38" s="11">
        <v>0</v>
      </c>
      <c r="L38" s="10">
        <v>115</v>
      </c>
      <c r="M38" s="12">
        <v>250</v>
      </c>
      <c r="N38" s="10">
        <v>365</v>
      </c>
      <c r="O38" s="11">
        <v>92.41</v>
      </c>
      <c r="P38" s="13">
        <v>1.35</v>
      </c>
      <c r="Q38" s="10">
        <v>30</v>
      </c>
      <c r="R38" s="11">
        <v>7.59</v>
      </c>
      <c r="S38" s="10">
        <v>30</v>
      </c>
      <c r="T38" s="12">
        <v>0</v>
      </c>
    </row>
    <row r="39" spans="1:20" s="14" customFormat="1" ht="16.5">
      <c r="A39" s="9" t="s">
        <v>72</v>
      </c>
      <c r="B39" s="12">
        <v>218</v>
      </c>
      <c r="C39" s="12">
        <v>0</v>
      </c>
      <c r="D39" s="12">
        <v>42</v>
      </c>
      <c r="E39" s="10">
        <v>260</v>
      </c>
      <c r="F39" s="12">
        <v>35</v>
      </c>
      <c r="G39" s="11">
        <v>100</v>
      </c>
      <c r="H39" s="12">
        <v>0</v>
      </c>
      <c r="I39" s="11">
        <v>0</v>
      </c>
      <c r="J39" s="12">
        <v>0</v>
      </c>
      <c r="K39" s="11">
        <v>0</v>
      </c>
      <c r="L39" s="10">
        <v>35</v>
      </c>
      <c r="M39" s="12">
        <v>225</v>
      </c>
      <c r="N39" s="10">
        <v>260</v>
      </c>
      <c r="O39" s="11">
        <v>100</v>
      </c>
      <c r="P39" s="13">
        <v>1.24</v>
      </c>
      <c r="Q39" s="10">
        <v>0</v>
      </c>
      <c r="R39" s="11">
        <v>0</v>
      </c>
      <c r="S39" s="10">
        <v>0</v>
      </c>
      <c r="T39" s="12">
        <v>0</v>
      </c>
    </row>
    <row r="40" spans="1:20" s="14" customFormat="1" ht="16.5">
      <c r="A40" s="9" t="s">
        <v>73</v>
      </c>
      <c r="B40" s="19">
        <v>636</v>
      </c>
      <c r="C40" s="19">
        <v>52</v>
      </c>
      <c r="D40" s="19">
        <v>132</v>
      </c>
      <c r="E40" s="10">
        <v>820</v>
      </c>
      <c r="F40" s="19">
        <v>323</v>
      </c>
      <c r="G40" s="11">
        <v>98.18</v>
      </c>
      <c r="H40" s="19">
        <v>6</v>
      </c>
      <c r="I40" s="11">
        <v>1.82</v>
      </c>
      <c r="J40" s="19">
        <v>0</v>
      </c>
      <c r="K40" s="11">
        <v>0.0037</v>
      </c>
      <c r="L40" s="10">
        <v>329</v>
      </c>
      <c r="M40" s="19">
        <v>437</v>
      </c>
      <c r="N40" s="10">
        <v>766</v>
      </c>
      <c r="O40" s="11">
        <v>93.41</v>
      </c>
      <c r="P40" s="20">
        <v>1.93</v>
      </c>
      <c r="Q40" s="10">
        <v>54</v>
      </c>
      <c r="R40" s="11">
        <v>6.59</v>
      </c>
      <c r="S40" s="10">
        <v>54</v>
      </c>
      <c r="T40" s="19">
        <v>0</v>
      </c>
    </row>
    <row r="41" spans="1:20" s="14" customFormat="1" ht="16.5">
      <c r="A41" s="9" t="s">
        <v>74</v>
      </c>
      <c r="B41" s="12">
        <v>248</v>
      </c>
      <c r="C41" s="12">
        <v>20</v>
      </c>
      <c r="D41" s="12">
        <v>29</v>
      </c>
      <c r="E41" s="10">
        <v>297</v>
      </c>
      <c r="F41" s="12">
        <v>28</v>
      </c>
      <c r="G41" s="11">
        <v>100</v>
      </c>
      <c r="H41" s="12">
        <v>0</v>
      </c>
      <c r="I41" s="11">
        <v>0</v>
      </c>
      <c r="J41" s="12">
        <v>0</v>
      </c>
      <c r="K41" s="11">
        <v>0</v>
      </c>
      <c r="L41" s="10">
        <v>28</v>
      </c>
      <c r="M41" s="12">
        <v>252</v>
      </c>
      <c r="N41" s="10">
        <v>280</v>
      </c>
      <c r="O41" s="11">
        <v>94.27609427609428</v>
      </c>
      <c r="P41" s="13">
        <v>0.5175</v>
      </c>
      <c r="Q41" s="10">
        <v>17</v>
      </c>
      <c r="R41" s="11">
        <v>5.723905723905724</v>
      </c>
      <c r="S41" s="10">
        <v>17</v>
      </c>
      <c r="T41" s="12">
        <v>0</v>
      </c>
    </row>
    <row r="42" spans="1:20" s="14" customFormat="1" ht="16.5">
      <c r="A42" s="9" t="s">
        <v>75</v>
      </c>
      <c r="B42" s="12">
        <v>334</v>
      </c>
      <c r="C42" s="12">
        <v>15</v>
      </c>
      <c r="D42" s="12">
        <v>46</v>
      </c>
      <c r="E42" s="10">
        <f>B42+C42+D42</f>
        <v>395</v>
      </c>
      <c r="F42" s="12">
        <v>78</v>
      </c>
      <c r="G42" s="11">
        <f t="shared" si="4"/>
        <v>98.73417721518987</v>
      </c>
      <c r="H42" s="12">
        <v>1</v>
      </c>
      <c r="I42" s="11">
        <f t="shared" si="5"/>
        <v>1.2658227848101267</v>
      </c>
      <c r="J42" s="12">
        <v>0</v>
      </c>
      <c r="K42" s="11">
        <f t="shared" si="6"/>
        <v>0</v>
      </c>
      <c r="L42" s="10">
        <f t="shared" si="1"/>
        <v>79</v>
      </c>
      <c r="M42" s="12">
        <v>294</v>
      </c>
      <c r="N42" s="10">
        <f t="shared" si="2"/>
        <v>373</v>
      </c>
      <c r="O42" s="11">
        <f t="shared" si="7"/>
        <v>94.43037974683544</v>
      </c>
      <c r="P42" s="13">
        <v>0.9</v>
      </c>
      <c r="Q42" s="10">
        <f t="shared" si="3"/>
        <v>22</v>
      </c>
      <c r="R42" s="11">
        <f t="shared" si="8"/>
        <v>5.5696202531645564</v>
      </c>
      <c r="S42" s="10">
        <f t="shared" si="9"/>
        <v>22</v>
      </c>
      <c r="T42" s="12">
        <v>0</v>
      </c>
    </row>
    <row r="43" spans="1:20" s="14" customFormat="1" ht="15.75" customHeight="1">
      <c r="A43" s="9" t="s">
        <v>76</v>
      </c>
      <c r="B43" s="19">
        <v>214</v>
      </c>
      <c r="C43" s="19">
        <v>43</v>
      </c>
      <c r="D43" s="19">
        <v>42</v>
      </c>
      <c r="E43" s="10">
        <f t="shared" si="0"/>
        <v>299</v>
      </c>
      <c r="F43" s="19">
        <v>0</v>
      </c>
      <c r="G43" s="11" t="str">
        <f t="shared" si="4"/>
        <v>0.00</v>
      </c>
      <c r="H43" s="19">
        <v>0</v>
      </c>
      <c r="I43" s="11" t="str">
        <f t="shared" si="5"/>
        <v>0.00</v>
      </c>
      <c r="J43" s="19">
        <v>0</v>
      </c>
      <c r="K43" s="11" t="str">
        <f t="shared" si="6"/>
        <v>0.00</v>
      </c>
      <c r="L43" s="10">
        <v>0</v>
      </c>
      <c r="M43" s="19">
        <v>264</v>
      </c>
      <c r="N43" s="10">
        <f t="shared" si="2"/>
        <v>264</v>
      </c>
      <c r="O43" s="11">
        <f t="shared" si="7"/>
        <v>88.2943143812709</v>
      </c>
      <c r="P43" s="20">
        <v>0</v>
      </c>
      <c r="Q43" s="10">
        <f t="shared" si="3"/>
        <v>35</v>
      </c>
      <c r="R43" s="11">
        <f t="shared" si="8"/>
        <v>11.705685618729097</v>
      </c>
      <c r="S43" s="10">
        <f t="shared" si="9"/>
        <v>35</v>
      </c>
      <c r="T43" s="19">
        <v>0</v>
      </c>
    </row>
    <row r="44" spans="1:20" s="14" customFormat="1" ht="16.5">
      <c r="A44" s="9" t="s">
        <v>77</v>
      </c>
      <c r="B44" s="12">
        <v>226</v>
      </c>
      <c r="C44" s="12">
        <v>36</v>
      </c>
      <c r="D44" s="12">
        <v>33</v>
      </c>
      <c r="E44" s="10">
        <f t="shared" si="0"/>
        <v>295</v>
      </c>
      <c r="F44" s="12">
        <v>30</v>
      </c>
      <c r="G44" s="11">
        <f t="shared" si="4"/>
        <v>88.23529411764706</v>
      </c>
      <c r="H44" s="12">
        <v>4</v>
      </c>
      <c r="I44" s="11">
        <f t="shared" si="5"/>
        <v>11.76470588235294</v>
      </c>
      <c r="J44" s="12">
        <v>0</v>
      </c>
      <c r="K44" s="11">
        <f t="shared" si="6"/>
        <v>0</v>
      </c>
      <c r="L44" s="10">
        <f t="shared" si="1"/>
        <v>34</v>
      </c>
      <c r="M44" s="12">
        <v>240</v>
      </c>
      <c r="N44" s="10">
        <f t="shared" si="2"/>
        <v>274</v>
      </c>
      <c r="O44" s="11">
        <f t="shared" si="7"/>
        <v>92.88135593220339</v>
      </c>
      <c r="P44" s="13">
        <v>2.24</v>
      </c>
      <c r="Q44" s="10">
        <f t="shared" si="3"/>
        <v>21</v>
      </c>
      <c r="R44" s="11">
        <f t="shared" si="8"/>
        <v>7.118644067796611</v>
      </c>
      <c r="S44" s="10">
        <f t="shared" si="9"/>
        <v>21</v>
      </c>
      <c r="T44" s="12">
        <v>0</v>
      </c>
    </row>
    <row r="45" spans="1:20" s="14" customFormat="1" ht="16.5">
      <c r="A45" s="9" t="s">
        <v>78</v>
      </c>
      <c r="B45" s="19">
        <v>144</v>
      </c>
      <c r="C45" s="19">
        <v>5</v>
      </c>
      <c r="D45" s="19">
        <v>12</v>
      </c>
      <c r="E45" s="10">
        <v>161</v>
      </c>
      <c r="F45" s="19">
        <v>15</v>
      </c>
      <c r="G45" s="11">
        <v>88.24</v>
      </c>
      <c r="H45" s="19">
        <v>2</v>
      </c>
      <c r="I45" s="11">
        <v>11.76</v>
      </c>
      <c r="J45" s="19">
        <v>0</v>
      </c>
      <c r="K45" s="11">
        <v>0</v>
      </c>
      <c r="L45" s="10">
        <v>17</v>
      </c>
      <c r="M45" s="19">
        <v>141</v>
      </c>
      <c r="N45" s="10">
        <v>158</v>
      </c>
      <c r="O45" s="11">
        <v>98.14</v>
      </c>
      <c r="P45" s="20">
        <v>1.22</v>
      </c>
      <c r="Q45" s="10">
        <v>3</v>
      </c>
      <c r="R45" s="11">
        <v>1.86</v>
      </c>
      <c r="S45" s="10">
        <v>3</v>
      </c>
      <c r="T45" s="19">
        <v>0</v>
      </c>
    </row>
    <row r="46" spans="1:20" s="14" customFormat="1" ht="16.5">
      <c r="A46" s="9" t="s">
        <v>79</v>
      </c>
      <c r="B46" s="12">
        <v>530</v>
      </c>
      <c r="C46" s="12">
        <v>52</v>
      </c>
      <c r="D46" s="12">
        <v>126</v>
      </c>
      <c r="E46" s="10">
        <v>708</v>
      </c>
      <c r="F46" s="12">
        <v>216</v>
      </c>
      <c r="G46" s="11">
        <v>94.32</v>
      </c>
      <c r="H46" s="12">
        <v>13</v>
      </c>
      <c r="I46" s="11">
        <v>5.68</v>
      </c>
      <c r="J46" s="12">
        <v>0</v>
      </c>
      <c r="K46" s="11">
        <v>0</v>
      </c>
      <c r="L46" s="10">
        <v>229</v>
      </c>
      <c r="M46" s="12">
        <v>415</v>
      </c>
      <c r="N46" s="10">
        <v>664</v>
      </c>
      <c r="O46" s="11">
        <v>94.96</v>
      </c>
      <c r="P46" s="13">
        <v>1.67</v>
      </c>
      <c r="Q46" s="10">
        <v>64</v>
      </c>
      <c r="R46" s="11">
        <v>9.04</v>
      </c>
      <c r="S46" s="10">
        <v>64</v>
      </c>
      <c r="T46" s="12">
        <v>0</v>
      </c>
    </row>
    <row r="47" spans="1:20" s="14" customFormat="1" ht="16.5">
      <c r="A47" s="9" t="s">
        <v>80</v>
      </c>
      <c r="B47" s="12">
        <v>174</v>
      </c>
      <c r="C47" s="12">
        <v>0</v>
      </c>
      <c r="D47" s="12">
        <v>33</v>
      </c>
      <c r="E47" s="10">
        <f t="shared" si="0"/>
        <v>207</v>
      </c>
      <c r="F47" s="12">
        <v>35</v>
      </c>
      <c r="G47" s="11">
        <f t="shared" si="4"/>
        <v>100</v>
      </c>
      <c r="H47" s="12">
        <v>0</v>
      </c>
      <c r="I47" s="11">
        <f t="shared" si="5"/>
        <v>0</v>
      </c>
      <c r="J47" s="12">
        <v>0</v>
      </c>
      <c r="K47" s="11">
        <f t="shared" si="6"/>
        <v>0</v>
      </c>
      <c r="L47" s="10">
        <f t="shared" si="1"/>
        <v>35</v>
      </c>
      <c r="M47" s="12">
        <v>163</v>
      </c>
      <c r="N47" s="10">
        <v>198</v>
      </c>
      <c r="O47" s="11">
        <f t="shared" si="7"/>
        <v>95.65217391304348</v>
      </c>
      <c r="P47" s="13">
        <v>0.59</v>
      </c>
      <c r="Q47" s="10">
        <f t="shared" si="3"/>
        <v>9</v>
      </c>
      <c r="R47" s="11">
        <f t="shared" si="8"/>
        <v>4.3478260869565215</v>
      </c>
      <c r="S47" s="10">
        <f t="shared" si="9"/>
        <v>9</v>
      </c>
      <c r="T47" s="12">
        <v>0</v>
      </c>
    </row>
    <row r="48" spans="1:20" s="14" customFormat="1" ht="16.5">
      <c r="A48" s="9" t="s">
        <v>81</v>
      </c>
      <c r="B48" s="12">
        <v>363</v>
      </c>
      <c r="C48" s="12">
        <v>25</v>
      </c>
      <c r="D48" s="12">
        <v>126</v>
      </c>
      <c r="E48" s="10">
        <f t="shared" si="0"/>
        <v>514</v>
      </c>
      <c r="F48" s="12">
        <v>285</v>
      </c>
      <c r="G48" s="11">
        <v>100</v>
      </c>
      <c r="H48" s="12">
        <v>0</v>
      </c>
      <c r="I48" s="11">
        <f t="shared" si="5"/>
        <v>0</v>
      </c>
      <c r="J48" s="12">
        <v>0</v>
      </c>
      <c r="K48" s="11">
        <f t="shared" si="6"/>
        <v>0</v>
      </c>
      <c r="L48" s="10">
        <v>285</v>
      </c>
      <c r="M48" s="12">
        <v>218</v>
      </c>
      <c r="N48" s="10">
        <f t="shared" si="2"/>
        <v>503</v>
      </c>
      <c r="O48" s="11">
        <f t="shared" si="7"/>
        <v>97.85992217898833</v>
      </c>
      <c r="P48" s="13">
        <v>0.92</v>
      </c>
      <c r="Q48" s="10">
        <f t="shared" si="3"/>
        <v>11</v>
      </c>
      <c r="R48" s="11">
        <v>2.14</v>
      </c>
      <c r="S48" s="10">
        <f t="shared" si="9"/>
        <v>11</v>
      </c>
      <c r="T48" s="12">
        <v>0</v>
      </c>
    </row>
    <row r="49" spans="1:20" s="14" customFormat="1" ht="16.5">
      <c r="A49" s="9" t="s">
        <v>82</v>
      </c>
      <c r="B49" s="12">
        <v>284</v>
      </c>
      <c r="C49" s="12">
        <v>35</v>
      </c>
      <c r="D49" s="12">
        <v>46</v>
      </c>
      <c r="E49" s="10">
        <v>365</v>
      </c>
      <c r="F49" s="12">
        <v>61</v>
      </c>
      <c r="G49" s="11">
        <v>92.42</v>
      </c>
      <c r="H49" s="12">
        <v>5</v>
      </c>
      <c r="I49" s="11">
        <v>7.58</v>
      </c>
      <c r="J49" s="12">
        <v>0</v>
      </c>
      <c r="K49" s="11">
        <v>0</v>
      </c>
      <c r="L49" s="10">
        <v>66</v>
      </c>
      <c r="M49" s="12">
        <v>245</v>
      </c>
      <c r="N49" s="10">
        <v>311</v>
      </c>
      <c r="O49" s="11">
        <v>85.21</v>
      </c>
      <c r="P49" s="13">
        <v>2.47</v>
      </c>
      <c r="Q49" s="10">
        <v>54</v>
      </c>
      <c r="R49" s="11">
        <v>14.79</v>
      </c>
      <c r="S49" s="10">
        <v>51</v>
      </c>
      <c r="T49" s="12">
        <v>3</v>
      </c>
    </row>
    <row r="50" spans="1:20" s="17" customFormat="1" ht="33">
      <c r="A50" s="9" t="s">
        <v>83</v>
      </c>
      <c r="B50" s="12">
        <v>234</v>
      </c>
      <c r="C50" s="12">
        <v>9</v>
      </c>
      <c r="D50" s="12">
        <v>36</v>
      </c>
      <c r="E50" s="10">
        <f t="shared" si="0"/>
        <v>279</v>
      </c>
      <c r="F50" s="12">
        <v>45</v>
      </c>
      <c r="G50" s="11">
        <f t="shared" si="4"/>
        <v>90</v>
      </c>
      <c r="H50" s="12">
        <v>5</v>
      </c>
      <c r="I50" s="11">
        <f t="shared" si="5"/>
        <v>10</v>
      </c>
      <c r="J50" s="12">
        <v>0</v>
      </c>
      <c r="K50" s="11">
        <f t="shared" si="6"/>
        <v>0</v>
      </c>
      <c r="L50" s="10">
        <f t="shared" si="1"/>
        <v>50</v>
      </c>
      <c r="M50" s="12">
        <v>204</v>
      </c>
      <c r="N50" s="10">
        <v>254</v>
      </c>
      <c r="O50" s="11">
        <f t="shared" si="7"/>
        <v>91.0394265232975</v>
      </c>
      <c r="P50" s="13">
        <v>1.47</v>
      </c>
      <c r="Q50" s="10">
        <f t="shared" si="3"/>
        <v>25</v>
      </c>
      <c r="R50" s="11">
        <f t="shared" si="8"/>
        <v>8.960573476702509</v>
      </c>
      <c r="S50" s="10">
        <v>23</v>
      </c>
      <c r="T50" s="12">
        <v>2</v>
      </c>
    </row>
    <row r="51" spans="1:20" s="14" customFormat="1" ht="16.5">
      <c r="A51" s="9" t="s">
        <v>84</v>
      </c>
      <c r="B51" s="12">
        <v>17</v>
      </c>
      <c r="C51" s="12">
        <v>1</v>
      </c>
      <c r="D51" s="12">
        <v>26</v>
      </c>
      <c r="E51" s="10">
        <f t="shared" si="0"/>
        <v>44</v>
      </c>
      <c r="F51" s="12">
        <v>27</v>
      </c>
      <c r="G51" s="11">
        <f t="shared" si="4"/>
        <v>100</v>
      </c>
      <c r="H51" s="12">
        <v>0</v>
      </c>
      <c r="I51" s="11">
        <f t="shared" si="5"/>
        <v>0</v>
      </c>
      <c r="J51" s="12">
        <v>0</v>
      </c>
      <c r="K51" s="11">
        <f t="shared" si="6"/>
        <v>0</v>
      </c>
      <c r="L51" s="10">
        <f t="shared" si="1"/>
        <v>27</v>
      </c>
      <c r="M51" s="12">
        <v>14</v>
      </c>
      <c r="N51" s="10">
        <f t="shared" si="2"/>
        <v>41</v>
      </c>
      <c r="O51" s="11">
        <f t="shared" si="7"/>
        <v>93.18181818181817</v>
      </c>
      <c r="P51" s="13">
        <v>0.7</v>
      </c>
      <c r="Q51" s="10">
        <f t="shared" si="3"/>
        <v>3</v>
      </c>
      <c r="R51" s="11">
        <f t="shared" si="8"/>
        <v>6.8181818181818175</v>
      </c>
      <c r="S51" s="10">
        <f t="shared" si="9"/>
        <v>3</v>
      </c>
      <c r="T51" s="12">
        <v>0</v>
      </c>
    </row>
    <row r="52" spans="1:20" s="17" customFormat="1" ht="33">
      <c r="A52" s="9" t="s">
        <v>85</v>
      </c>
      <c r="B52" s="12">
        <v>674</v>
      </c>
      <c r="C52" s="12">
        <v>96</v>
      </c>
      <c r="D52" s="12">
        <v>189</v>
      </c>
      <c r="E52" s="10">
        <v>959</v>
      </c>
      <c r="F52" s="12">
        <v>333</v>
      </c>
      <c r="G52" s="11">
        <v>86.94516971279373</v>
      </c>
      <c r="H52" s="12">
        <v>50</v>
      </c>
      <c r="I52" s="11">
        <v>13.054830287206268</v>
      </c>
      <c r="J52" s="12">
        <v>0</v>
      </c>
      <c r="K52" s="11">
        <v>0</v>
      </c>
      <c r="L52" s="10">
        <v>383</v>
      </c>
      <c r="M52" s="12">
        <v>419</v>
      </c>
      <c r="N52" s="10">
        <v>802</v>
      </c>
      <c r="O52" s="11">
        <v>83.62877997914494</v>
      </c>
      <c r="P52" s="13">
        <v>1.81</v>
      </c>
      <c r="Q52" s="10">
        <v>157</v>
      </c>
      <c r="R52" s="11">
        <v>16.371220020855056</v>
      </c>
      <c r="S52" s="10">
        <v>134</v>
      </c>
      <c r="T52" s="12">
        <v>23</v>
      </c>
    </row>
  </sheetData>
  <sheetProtection/>
  <mergeCells count="23">
    <mergeCell ref="A1:T1"/>
    <mergeCell ref="A2:T2"/>
    <mergeCell ref="A3:A7"/>
    <mergeCell ref="B3:E3"/>
    <mergeCell ref="F3:P3"/>
    <mergeCell ref="Q3:T3"/>
    <mergeCell ref="B4:B6"/>
    <mergeCell ref="C4:C6"/>
    <mergeCell ref="T4:T6"/>
    <mergeCell ref="D4:D6"/>
    <mergeCell ref="E5:E6"/>
    <mergeCell ref="F5:G5"/>
    <mergeCell ref="H5:I5"/>
    <mergeCell ref="Q5:R5"/>
    <mergeCell ref="J5:K5"/>
    <mergeCell ref="L5:L6"/>
    <mergeCell ref="N5:O5"/>
    <mergeCell ref="S4:S6"/>
    <mergeCell ref="M4:M6"/>
    <mergeCell ref="P4:P6"/>
    <mergeCell ref="F4:K4"/>
    <mergeCell ref="N4:O4"/>
    <mergeCell ref="Q4:R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user</cp:lastModifiedBy>
  <cp:lastPrinted>2010-09-14T01:15:25Z</cp:lastPrinted>
  <dcterms:created xsi:type="dcterms:W3CDTF">2006-06-30T07:22:11Z</dcterms:created>
  <dcterms:modified xsi:type="dcterms:W3CDTF">2010-09-14T01:18:28Z</dcterms:modified>
  <cp:category/>
  <cp:version/>
  <cp:contentType/>
  <cp:contentStatus/>
</cp:coreProperties>
</file>