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<sst xmlns="http://schemas.openxmlformats.org/spreadsheetml/2006/main" count="102" uniqueCount="92">
  <si>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</si>
  <si>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</si>
  <si>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</si>
  <si>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</si>
  <si>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</si>
  <si>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</si>
  <si>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</si>
  <si>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</si>
  <si>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</si>
  <si>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</si>
  <si>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</si>
  <si>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</si>
  <si>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</si>
  <si>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</si>
  <si>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</si>
  <si>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</si>
  <si>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</si>
  <si>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</si>
  <si>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</si>
  <si>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</si>
  <si>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</si>
  <si>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</si>
  <si>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</si>
  <si>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</si>
  <si>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</si>
  <si>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</si>
  <si>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</si>
  <si>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</si>
  <si>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</si>
  <si>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</si>
  <si>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</si>
  <si>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</si>
  <si>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</si>
  <si>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</si>
  <si>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</si>
  <si>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</si>
  <si>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</si>
  <si>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</si>
  <si>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</si>
  <si>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</si>
  <si>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</si>
  <si>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</si>
  <si>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</si>
  <si>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</si>
  <si>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</si>
  <si>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</si>
  <si>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</si>
  <si>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</si>
  <si>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</si>
  <si>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</si>
  <si>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</si>
  <si>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</si>
  <si>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</si>
  <si>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</si>
  <si>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</si>
  <si>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</si>
  <si>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</si>
  <si>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</si>
  <si>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</si>
  <si>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</si>
  <si>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</si>
  <si>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</si>
  <si>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</si>
  <si>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</si>
  <si>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</si>
  <si>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</si>
  <si>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</si>
  <si>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</si>
  <si>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</si>
  <si>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</si>
  <si>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</si>
  <si>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</si>
  <si>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</si>
  <si>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</si>
  <si>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</si>
  <si>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</si>
  <si>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</si>
  <si>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</si>
  <si>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</si>
  <si>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</si>
  <si>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</si>
  <si>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</si>
  <si>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</si>
  <si>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</si>
  <si>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</si>
  <si>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</si>
  <si>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</si>
  <si>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</si>
  <si>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</si>
  <si>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</si>
  <si>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</si>
  <si>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起迄日期:2021/6/1至 2021/6/30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</si>
</sst>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15" fillId="0" borderId="11" xfId="0" applyFont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Fill="1" applyBorder="1" applyAlignment="1">
      <alignment horizontal="right" vertical="center"/>
      <protection/>
    </xf>
    <xf numFmtId="2" fontId="11" fillId="0" borderId="13" xfId="35" applyNumberFormat="1" applyFont="1" applyFill="1" applyBorder="1" applyAlignment="1">
      <alignment horizontal="right" vertical="center"/>
      <protection/>
    </xf>
    <xf numFmtId="2" fontId="11" fillId="0" borderId="14" xfId="35" applyNumberFormat="1" applyFont="1" applyFill="1" applyBorder="1" applyAlignment="1">
      <alignment horizontal="right" vertical="center"/>
      <protection/>
    </xf>
    <xf numFmtId="2" fontId="11" fillId="0" borderId="10" xfId="35" applyNumberFormat="1" applyFont="1" applyFill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66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" sqref="D14"/>
    </sheetView>
  </sheetViews>
  <sheetFormatPr defaultColWidth="9.00390625" defaultRowHeight="16.5"/>
  <cols>
    <col min="1" max="1" width="19.0039062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7.75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.75" customHeight="1">
      <c r="A3" s="55" t="s">
        <v>91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25.5" customHeight="1">
      <c r="A4" s="48"/>
      <c r="B4" s="49" t="s">
        <v>0</v>
      </c>
      <c r="C4" s="49"/>
      <c r="D4" s="49"/>
      <c r="E4" s="49"/>
      <c r="F4" s="49" t="s">
        <v>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 t="s">
        <v>2</v>
      </c>
      <c r="R4" s="49"/>
      <c r="S4" s="49"/>
      <c r="T4" s="49"/>
    </row>
    <row r="5" spans="1:20" ht="34.5" customHeight="1">
      <c r="A5" s="48"/>
      <c r="B5" s="47" t="s">
        <v>3</v>
      </c>
      <c r="C5" s="47" t="s">
        <v>73</v>
      </c>
      <c r="D5" s="47" t="s">
        <v>4</v>
      </c>
      <c r="E5" s="10" t="s">
        <v>5</v>
      </c>
      <c r="F5" s="49" t="s">
        <v>6</v>
      </c>
      <c r="G5" s="49"/>
      <c r="H5" s="49"/>
      <c r="I5" s="49"/>
      <c r="J5" s="49"/>
      <c r="K5" s="49"/>
      <c r="L5" s="10" t="s">
        <v>7</v>
      </c>
      <c r="M5" s="47" t="s">
        <v>8</v>
      </c>
      <c r="N5" s="49" t="s">
        <v>9</v>
      </c>
      <c r="O5" s="49"/>
      <c r="P5" s="54" t="s">
        <v>10</v>
      </c>
      <c r="Q5" s="49" t="s">
        <v>2</v>
      </c>
      <c r="R5" s="49"/>
      <c r="S5" s="47" t="s">
        <v>11</v>
      </c>
      <c r="T5" s="47" t="s">
        <v>12</v>
      </c>
    </row>
    <row r="6" spans="1:24" ht="34.5" customHeight="1">
      <c r="A6" s="48"/>
      <c r="B6" s="47"/>
      <c r="C6" s="47"/>
      <c r="D6" s="47"/>
      <c r="E6" s="50" t="s">
        <v>13</v>
      </c>
      <c r="F6" s="49" t="s">
        <v>14</v>
      </c>
      <c r="G6" s="49"/>
      <c r="H6" s="52" t="s">
        <v>15</v>
      </c>
      <c r="I6" s="52"/>
      <c r="J6" s="49" t="s">
        <v>16</v>
      </c>
      <c r="K6" s="49"/>
      <c r="L6" s="50" t="s">
        <v>17</v>
      </c>
      <c r="M6" s="47"/>
      <c r="N6" s="51" t="s">
        <v>18</v>
      </c>
      <c r="O6" s="51"/>
      <c r="P6" s="54"/>
      <c r="Q6" s="51" t="s">
        <v>63</v>
      </c>
      <c r="R6" s="51"/>
      <c r="S6" s="47"/>
      <c r="T6" s="47"/>
      <c r="U6" s="5"/>
      <c r="V6" s="5"/>
      <c r="W6" s="5"/>
      <c r="X6" s="5"/>
    </row>
    <row r="7" spans="1:24" ht="17.25" customHeight="1">
      <c r="A7" s="48"/>
      <c r="B7" s="47"/>
      <c r="C7" s="47"/>
      <c r="D7" s="47"/>
      <c r="E7" s="50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0"/>
      <c r="M7" s="47"/>
      <c r="N7" s="10" t="s">
        <v>19</v>
      </c>
      <c r="O7" s="9" t="s">
        <v>20</v>
      </c>
      <c r="P7" s="54"/>
      <c r="Q7" s="10" t="s">
        <v>19</v>
      </c>
      <c r="R7" s="9" t="s">
        <v>20</v>
      </c>
      <c r="S7" s="47"/>
      <c r="T7" s="47"/>
      <c r="U7" s="5"/>
      <c r="V7" s="5"/>
      <c r="W7" s="5"/>
      <c r="X7" s="5"/>
    </row>
    <row r="8" spans="1:24" ht="17.25" customHeight="1">
      <c r="A8" s="48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31541</v>
      </c>
      <c r="C9" s="21">
        <f>SUM(C10:C56)</f>
        <v>3457</v>
      </c>
      <c r="D9" s="21">
        <f>SUM(D10:D56)</f>
        <v>8303</v>
      </c>
      <c r="E9" s="21">
        <f>SUM(E10:E56)</f>
        <v>43301</v>
      </c>
      <c r="F9" s="21">
        <f>SUM(F10:F56)</f>
        <v>10538</v>
      </c>
      <c r="G9" s="22">
        <f>IF(L9=0,"0.00",F9/L9*100)</f>
        <v>91.13551846406642</v>
      </c>
      <c r="H9" s="21">
        <f>SUM(H10:H56)</f>
        <v>1004</v>
      </c>
      <c r="I9" s="23">
        <f>(H9/L9)*100</f>
        <v>8.682867767880307</v>
      </c>
      <c r="J9" s="21">
        <f>SUM(J10:J56)</f>
        <v>21</v>
      </c>
      <c r="K9" s="23">
        <f>(J9/L9)*100</f>
        <v>0.18161376805327337</v>
      </c>
      <c r="L9" s="21">
        <f>F9+H9+J9</f>
        <v>11563</v>
      </c>
      <c r="M9" s="21">
        <f>SUM(M10:M56)</f>
        <v>28210</v>
      </c>
      <c r="N9" s="21">
        <f>L9+M9</f>
        <v>39773</v>
      </c>
      <c r="O9" s="23">
        <f>IF(E9=0,"0.00",N9/E9*100)</f>
        <v>91.85238216207478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12.855553443143652</v>
      </c>
      <c r="Q9" s="21">
        <v>3528</v>
      </c>
      <c r="R9" s="24">
        <f>IF(E9=0,"0.00",Q9/E9*100)</f>
        <v>8.147617837925221</v>
      </c>
      <c r="S9" s="21">
        <v>3474</v>
      </c>
      <c r="T9" s="25">
        <f>SUM(T10:T56)</f>
        <v>54</v>
      </c>
      <c r="U9" s="5"/>
      <c r="V9" s="5"/>
    </row>
    <row r="10" spans="1:20" ht="16.5" customHeight="1">
      <c r="A10" s="20" t="s">
        <v>66</v>
      </c>
      <c r="B10" s="35">
        <v>740</v>
      </c>
      <c r="C10" s="35">
        <v>82</v>
      </c>
      <c r="D10" s="35">
        <v>133</v>
      </c>
      <c r="E10" s="33">
        <f aca="true" t="shared" si="0" ref="E10:E25">B10+C10+D10</f>
        <v>955</v>
      </c>
      <c r="F10" s="35">
        <v>228</v>
      </c>
      <c r="G10" s="34">
        <f aca="true" t="shared" si="1" ref="G10:G25">IF(L10=0,0,F10/L10*100)</f>
        <v>94.21487603305785</v>
      </c>
      <c r="H10" s="35">
        <v>13</v>
      </c>
      <c r="I10" s="34">
        <f aca="true" t="shared" si="2" ref="I10:I25">IF(L10=0,0,H10/L10*100)</f>
        <v>5.371900826446281</v>
      </c>
      <c r="J10" s="35">
        <v>1</v>
      </c>
      <c r="K10" s="34">
        <f aca="true" t="shared" si="3" ref="K10:K25">IF(L10=0,0,J10/L10*100)</f>
        <v>0.4132231404958678</v>
      </c>
      <c r="L10" s="33">
        <f aca="true" t="shared" si="4" ref="L10:L25">F10+H10+J10</f>
        <v>242</v>
      </c>
      <c r="M10" s="35">
        <v>633</v>
      </c>
      <c r="N10" s="33">
        <f aca="true" t="shared" si="5" ref="N10:N25">L10+M10</f>
        <v>875</v>
      </c>
      <c r="O10" s="34">
        <f aca="true" t="shared" si="6" ref="O10:O25">IF(E10=0,0,N10/E10*100)</f>
        <v>91.62303664921467</v>
      </c>
      <c r="P10" s="35">
        <v>2.09</v>
      </c>
      <c r="Q10" s="33">
        <f aca="true" t="shared" si="7" ref="Q10:Q28">E10-N10</f>
        <v>80</v>
      </c>
      <c r="R10" s="34">
        <f aca="true" t="shared" si="8" ref="R10:R28">IF(E10=0,0,Q10/E10*100)</f>
        <v>8.37696335078534</v>
      </c>
      <c r="S10" s="33">
        <f aca="true" t="shared" si="9" ref="S10:S25">Q10-T10</f>
        <v>80</v>
      </c>
      <c r="T10" s="35">
        <v>0</v>
      </c>
    </row>
    <row r="11" spans="1:20" ht="16.5" customHeight="1">
      <c r="A11" s="20" t="s">
        <v>67</v>
      </c>
      <c r="B11" s="35">
        <v>420</v>
      </c>
      <c r="C11" s="35">
        <v>26</v>
      </c>
      <c r="D11" s="35">
        <v>78</v>
      </c>
      <c r="E11" s="33">
        <f t="shared" si="0"/>
        <v>524</v>
      </c>
      <c r="F11" s="35">
        <v>91</v>
      </c>
      <c r="G11" s="34">
        <f t="shared" si="1"/>
        <v>94.79166666666666</v>
      </c>
      <c r="H11" s="35">
        <v>5</v>
      </c>
      <c r="I11" s="34">
        <f t="shared" si="2"/>
        <v>5.208333333333334</v>
      </c>
      <c r="J11" s="35">
        <v>0</v>
      </c>
      <c r="K11" s="34">
        <f t="shared" si="3"/>
        <v>0</v>
      </c>
      <c r="L11" s="33">
        <f t="shared" si="4"/>
        <v>96</v>
      </c>
      <c r="M11" s="35">
        <v>398</v>
      </c>
      <c r="N11" s="33">
        <f t="shared" si="5"/>
        <v>494</v>
      </c>
      <c r="O11" s="34">
        <f t="shared" si="6"/>
        <v>94.27480916030534</v>
      </c>
      <c r="P11" s="35">
        <v>2.2</v>
      </c>
      <c r="Q11" s="33">
        <f t="shared" si="7"/>
        <v>30</v>
      </c>
      <c r="R11" s="34">
        <f t="shared" si="8"/>
        <v>5.7251908396946565</v>
      </c>
      <c r="S11" s="33">
        <f t="shared" si="9"/>
        <v>30</v>
      </c>
      <c r="T11" s="35">
        <v>0</v>
      </c>
    </row>
    <row r="12" spans="1:20" ht="16.5" customHeight="1">
      <c r="A12" s="20" t="s">
        <v>68</v>
      </c>
      <c r="B12" s="35">
        <v>2613</v>
      </c>
      <c r="C12" s="35">
        <v>258</v>
      </c>
      <c r="D12" s="35">
        <v>599</v>
      </c>
      <c r="E12" s="33">
        <f t="shared" si="0"/>
        <v>3470</v>
      </c>
      <c r="F12" s="35">
        <v>872</v>
      </c>
      <c r="G12" s="34">
        <f t="shared" si="1"/>
        <v>85.6581532416503</v>
      </c>
      <c r="H12" s="35">
        <v>142</v>
      </c>
      <c r="I12" s="34">
        <f t="shared" si="2"/>
        <v>13.948919449901767</v>
      </c>
      <c r="J12" s="35">
        <v>4</v>
      </c>
      <c r="K12" s="34">
        <f t="shared" si="3"/>
        <v>0.3929273084479371</v>
      </c>
      <c r="L12" s="33">
        <f t="shared" si="4"/>
        <v>1018</v>
      </c>
      <c r="M12" s="35">
        <v>2191</v>
      </c>
      <c r="N12" s="33">
        <f t="shared" si="5"/>
        <v>3209</v>
      </c>
      <c r="O12" s="34">
        <f t="shared" si="6"/>
        <v>92.47838616714698</v>
      </c>
      <c r="P12" s="35">
        <v>3.49</v>
      </c>
      <c r="Q12" s="33">
        <f t="shared" si="7"/>
        <v>261</v>
      </c>
      <c r="R12" s="34">
        <f t="shared" si="8"/>
        <v>7.521613832853026</v>
      </c>
      <c r="S12" s="33">
        <f t="shared" si="9"/>
        <v>259</v>
      </c>
      <c r="T12" s="35">
        <v>2</v>
      </c>
    </row>
    <row r="13" spans="1:20" ht="16.5" customHeight="1">
      <c r="A13" s="20" t="s">
        <v>69</v>
      </c>
      <c r="B13" s="35">
        <v>1842</v>
      </c>
      <c r="C13" s="35">
        <v>189</v>
      </c>
      <c r="D13" s="35">
        <v>347</v>
      </c>
      <c r="E13" s="33">
        <f t="shared" si="0"/>
        <v>2378</v>
      </c>
      <c r="F13" s="35">
        <v>581</v>
      </c>
      <c r="G13" s="34">
        <f t="shared" si="1"/>
        <v>82.88159771754636</v>
      </c>
      <c r="H13" s="35">
        <v>117</v>
      </c>
      <c r="I13" s="34">
        <f t="shared" si="2"/>
        <v>16.690442225392296</v>
      </c>
      <c r="J13" s="35">
        <v>3</v>
      </c>
      <c r="K13" s="34">
        <f t="shared" si="3"/>
        <v>0.42796005706134094</v>
      </c>
      <c r="L13" s="33">
        <f t="shared" si="4"/>
        <v>701</v>
      </c>
      <c r="M13" s="35">
        <v>1382</v>
      </c>
      <c r="N13" s="33">
        <f t="shared" si="5"/>
        <v>2083</v>
      </c>
      <c r="O13" s="34">
        <f t="shared" si="6"/>
        <v>87.5946173254836</v>
      </c>
      <c r="P13" s="35">
        <v>3.8</v>
      </c>
      <c r="Q13" s="33">
        <f t="shared" si="7"/>
        <v>295</v>
      </c>
      <c r="R13" s="34">
        <f t="shared" si="8"/>
        <v>12.405382674516401</v>
      </c>
      <c r="S13" s="33">
        <f t="shared" si="9"/>
        <v>292</v>
      </c>
      <c r="T13" s="35">
        <v>3</v>
      </c>
    </row>
    <row r="14" spans="1:21" ht="16.5" customHeight="1">
      <c r="A14" s="20" t="s">
        <v>70</v>
      </c>
      <c r="B14" s="35">
        <v>2230</v>
      </c>
      <c r="C14" s="35">
        <v>251</v>
      </c>
      <c r="D14" s="35">
        <v>199</v>
      </c>
      <c r="E14" s="33">
        <f t="shared" si="0"/>
        <v>2680</v>
      </c>
      <c r="F14" s="35">
        <v>540</v>
      </c>
      <c r="G14" s="34">
        <f t="shared" si="1"/>
        <v>82.56880733944955</v>
      </c>
      <c r="H14" s="35">
        <v>109</v>
      </c>
      <c r="I14" s="34">
        <f t="shared" si="2"/>
        <v>16.666666666666664</v>
      </c>
      <c r="J14" s="35">
        <v>5</v>
      </c>
      <c r="K14" s="34">
        <f t="shared" si="3"/>
        <v>0.764525993883792</v>
      </c>
      <c r="L14" s="33">
        <f t="shared" si="4"/>
        <v>654</v>
      </c>
      <c r="M14" s="35">
        <v>1735</v>
      </c>
      <c r="N14" s="33">
        <f t="shared" si="5"/>
        <v>2389</v>
      </c>
      <c r="O14" s="34">
        <f t="shared" si="6"/>
        <v>89.14179104477611</v>
      </c>
      <c r="P14" s="35">
        <v>4.09</v>
      </c>
      <c r="Q14" s="33">
        <f t="shared" si="7"/>
        <v>291</v>
      </c>
      <c r="R14" s="34">
        <f t="shared" si="8"/>
        <v>10.85820895522388</v>
      </c>
      <c r="S14" s="33">
        <f t="shared" si="9"/>
        <v>282</v>
      </c>
      <c r="T14" s="35">
        <v>9</v>
      </c>
      <c r="U14" s="8"/>
    </row>
    <row r="15" spans="1:21" ht="16.5" customHeight="1">
      <c r="A15" s="20" t="s">
        <v>75</v>
      </c>
      <c r="B15" s="35">
        <v>1218</v>
      </c>
      <c r="C15" s="35">
        <v>127</v>
      </c>
      <c r="D15" s="35">
        <v>314</v>
      </c>
      <c r="E15" s="33">
        <f t="shared" si="0"/>
        <v>1659</v>
      </c>
      <c r="F15" s="35">
        <v>354</v>
      </c>
      <c r="G15" s="34">
        <f t="shared" si="1"/>
        <v>85.5072463768116</v>
      </c>
      <c r="H15" s="35">
        <v>59</v>
      </c>
      <c r="I15" s="34">
        <f t="shared" si="2"/>
        <v>14.251207729468598</v>
      </c>
      <c r="J15" s="35">
        <v>1</v>
      </c>
      <c r="K15" s="34">
        <f t="shared" si="3"/>
        <v>0.24154589371980675</v>
      </c>
      <c r="L15" s="33">
        <f t="shared" si="4"/>
        <v>414</v>
      </c>
      <c r="M15" s="35">
        <v>1095</v>
      </c>
      <c r="N15" s="33">
        <f t="shared" si="5"/>
        <v>1509</v>
      </c>
      <c r="O15" s="34">
        <f t="shared" si="6"/>
        <v>90.95840867992767</v>
      </c>
      <c r="P15" s="35">
        <v>3.81</v>
      </c>
      <c r="Q15" s="33">
        <f t="shared" si="7"/>
        <v>150</v>
      </c>
      <c r="R15" s="34">
        <f t="shared" si="8"/>
        <v>9.041591320072333</v>
      </c>
      <c r="S15" s="33">
        <f t="shared" si="9"/>
        <v>144</v>
      </c>
      <c r="T15" s="35">
        <v>6</v>
      </c>
      <c r="U15" s="8"/>
    </row>
    <row r="16" spans="1:21" ht="16.5" customHeight="1">
      <c r="A16" s="20" t="s">
        <v>76</v>
      </c>
      <c r="B16" s="35">
        <v>1892</v>
      </c>
      <c r="C16" s="35">
        <v>171</v>
      </c>
      <c r="D16" s="35">
        <v>579</v>
      </c>
      <c r="E16" s="33">
        <f t="shared" si="0"/>
        <v>2642</v>
      </c>
      <c r="F16" s="35">
        <v>686</v>
      </c>
      <c r="G16" s="34">
        <f t="shared" si="1"/>
        <v>87.94871794871794</v>
      </c>
      <c r="H16" s="35">
        <v>94</v>
      </c>
      <c r="I16" s="34">
        <f t="shared" si="2"/>
        <v>12.051282051282051</v>
      </c>
      <c r="J16" s="35">
        <v>0</v>
      </c>
      <c r="K16" s="34">
        <f t="shared" si="3"/>
        <v>0</v>
      </c>
      <c r="L16" s="33">
        <f t="shared" si="4"/>
        <v>780</v>
      </c>
      <c r="M16" s="35">
        <v>1696</v>
      </c>
      <c r="N16" s="33">
        <f t="shared" si="5"/>
        <v>2476</v>
      </c>
      <c r="O16" s="34">
        <f t="shared" si="6"/>
        <v>93.71688115064345</v>
      </c>
      <c r="P16" s="35">
        <v>3.37</v>
      </c>
      <c r="Q16" s="33">
        <f t="shared" si="7"/>
        <v>166</v>
      </c>
      <c r="R16" s="34">
        <f t="shared" si="8"/>
        <v>6.283118849356548</v>
      </c>
      <c r="S16" s="33">
        <f t="shared" si="9"/>
        <v>166</v>
      </c>
      <c r="T16" s="35">
        <v>0</v>
      </c>
      <c r="U16" s="8"/>
    </row>
    <row r="17" spans="1:21" ht="16.5" customHeight="1">
      <c r="A17" s="20" t="s">
        <v>71</v>
      </c>
      <c r="B17" s="35">
        <v>484</v>
      </c>
      <c r="C17" s="35">
        <v>42</v>
      </c>
      <c r="D17" s="35">
        <v>134</v>
      </c>
      <c r="E17" s="33">
        <f t="shared" si="0"/>
        <v>660</v>
      </c>
      <c r="F17" s="35">
        <v>142</v>
      </c>
      <c r="G17" s="34">
        <f t="shared" si="1"/>
        <v>95.94594594594594</v>
      </c>
      <c r="H17" s="35">
        <v>6</v>
      </c>
      <c r="I17" s="34">
        <f t="shared" si="2"/>
        <v>4.054054054054054</v>
      </c>
      <c r="J17" s="35">
        <v>0</v>
      </c>
      <c r="K17" s="34">
        <f t="shared" si="3"/>
        <v>0</v>
      </c>
      <c r="L17" s="33">
        <f t="shared" si="4"/>
        <v>148</v>
      </c>
      <c r="M17" s="35">
        <v>488</v>
      </c>
      <c r="N17" s="33">
        <f t="shared" si="5"/>
        <v>636</v>
      </c>
      <c r="O17" s="34">
        <f t="shared" si="6"/>
        <v>96.36363636363636</v>
      </c>
      <c r="P17" s="35">
        <v>2.12</v>
      </c>
      <c r="Q17" s="33">
        <f t="shared" si="7"/>
        <v>24</v>
      </c>
      <c r="R17" s="34">
        <f t="shared" si="8"/>
        <v>3.6363636363636362</v>
      </c>
      <c r="S17" s="33">
        <f t="shared" si="9"/>
        <v>23</v>
      </c>
      <c r="T17" s="35">
        <v>1</v>
      </c>
      <c r="U17" s="8"/>
    </row>
    <row r="18" spans="1:21" ht="16.5" customHeight="1">
      <c r="A18" s="20" t="s">
        <v>82</v>
      </c>
      <c r="B18" s="35">
        <v>446</v>
      </c>
      <c r="C18" s="35">
        <v>75</v>
      </c>
      <c r="D18" s="35">
        <v>81</v>
      </c>
      <c r="E18" s="33">
        <f t="shared" si="0"/>
        <v>602</v>
      </c>
      <c r="F18" s="35">
        <v>135</v>
      </c>
      <c r="G18" s="34">
        <f t="shared" si="1"/>
        <v>75</v>
      </c>
      <c r="H18" s="35">
        <v>45</v>
      </c>
      <c r="I18" s="34">
        <f t="shared" si="2"/>
        <v>25</v>
      </c>
      <c r="J18" s="35">
        <v>0</v>
      </c>
      <c r="K18" s="34">
        <f t="shared" si="3"/>
        <v>0</v>
      </c>
      <c r="L18" s="33">
        <f t="shared" si="4"/>
        <v>180</v>
      </c>
      <c r="M18" s="35">
        <v>374</v>
      </c>
      <c r="N18" s="33">
        <f t="shared" si="5"/>
        <v>554</v>
      </c>
      <c r="O18" s="34">
        <f t="shared" si="6"/>
        <v>92.02657807308971</v>
      </c>
      <c r="P18" s="35">
        <v>4.21</v>
      </c>
      <c r="Q18" s="33">
        <f t="shared" si="7"/>
        <v>48</v>
      </c>
      <c r="R18" s="34">
        <f t="shared" si="8"/>
        <v>7.973421926910299</v>
      </c>
      <c r="S18" s="33">
        <f t="shared" si="9"/>
        <v>48</v>
      </c>
      <c r="T18" s="35">
        <v>0</v>
      </c>
      <c r="U18" s="8"/>
    </row>
    <row r="19" spans="1:22" ht="16.5" customHeight="1">
      <c r="A19" s="20" t="s">
        <v>83</v>
      </c>
      <c r="B19" s="35">
        <v>484</v>
      </c>
      <c r="C19" s="35">
        <v>48</v>
      </c>
      <c r="D19" s="35">
        <v>62</v>
      </c>
      <c r="E19" s="33">
        <f t="shared" si="0"/>
        <v>594</v>
      </c>
      <c r="F19" s="35">
        <v>64</v>
      </c>
      <c r="G19" s="34">
        <f t="shared" si="1"/>
        <v>98.46153846153847</v>
      </c>
      <c r="H19" s="35">
        <v>1</v>
      </c>
      <c r="I19" s="34">
        <f t="shared" si="2"/>
        <v>1.5384615384615385</v>
      </c>
      <c r="J19" s="35">
        <v>0</v>
      </c>
      <c r="K19" s="34">
        <f t="shared" si="3"/>
        <v>0</v>
      </c>
      <c r="L19" s="33">
        <f t="shared" si="4"/>
        <v>65</v>
      </c>
      <c r="M19" s="35">
        <v>469</v>
      </c>
      <c r="N19" s="33">
        <f t="shared" si="5"/>
        <v>534</v>
      </c>
      <c r="O19" s="34">
        <f t="shared" si="6"/>
        <v>89.8989898989899</v>
      </c>
      <c r="P19" s="35">
        <v>1.96</v>
      </c>
      <c r="Q19" s="33">
        <f t="shared" si="7"/>
        <v>60</v>
      </c>
      <c r="R19" s="34">
        <f t="shared" si="8"/>
        <v>10.1010101010101</v>
      </c>
      <c r="S19" s="33">
        <f t="shared" si="9"/>
        <v>60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306</v>
      </c>
      <c r="C20" s="35">
        <v>11</v>
      </c>
      <c r="D20" s="35">
        <v>14</v>
      </c>
      <c r="E20" s="33">
        <f t="shared" si="0"/>
        <v>331</v>
      </c>
      <c r="F20" s="35">
        <v>23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23</v>
      </c>
      <c r="M20" s="35">
        <v>300</v>
      </c>
      <c r="N20" s="33">
        <f t="shared" si="5"/>
        <v>323</v>
      </c>
      <c r="O20" s="34">
        <f t="shared" si="6"/>
        <v>97.58308157099698</v>
      </c>
      <c r="P20" s="35">
        <v>0.89</v>
      </c>
      <c r="Q20" s="33">
        <f t="shared" si="7"/>
        <v>8</v>
      </c>
      <c r="R20" s="34">
        <f t="shared" si="8"/>
        <v>2.416918429003021</v>
      </c>
      <c r="S20" s="33">
        <f t="shared" si="9"/>
        <v>8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948</v>
      </c>
      <c r="C21" s="35">
        <v>118</v>
      </c>
      <c r="D21" s="35">
        <v>393</v>
      </c>
      <c r="E21" s="33">
        <f t="shared" si="0"/>
        <v>1459</v>
      </c>
      <c r="F21" s="35">
        <v>399</v>
      </c>
      <c r="G21" s="34">
        <f t="shared" si="1"/>
        <v>96.14457831325302</v>
      </c>
      <c r="H21" s="35">
        <v>16</v>
      </c>
      <c r="I21" s="34">
        <f t="shared" si="2"/>
        <v>3.8554216867469884</v>
      </c>
      <c r="J21" s="35">
        <v>0</v>
      </c>
      <c r="K21" s="34">
        <f t="shared" si="3"/>
        <v>0</v>
      </c>
      <c r="L21" s="33">
        <f t="shared" si="4"/>
        <v>415</v>
      </c>
      <c r="M21" s="35">
        <v>933</v>
      </c>
      <c r="N21" s="33">
        <f t="shared" si="5"/>
        <v>1348</v>
      </c>
      <c r="O21" s="34">
        <f t="shared" si="6"/>
        <v>92.3920493488691</v>
      </c>
      <c r="P21" s="35">
        <v>1.5</v>
      </c>
      <c r="Q21" s="33">
        <f t="shared" si="7"/>
        <v>111</v>
      </c>
      <c r="R21" s="34">
        <f t="shared" si="8"/>
        <v>7.607950651130911</v>
      </c>
      <c r="S21" s="33">
        <f t="shared" si="9"/>
        <v>111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839</v>
      </c>
      <c r="C22" s="35">
        <v>84</v>
      </c>
      <c r="D22" s="35">
        <v>376</v>
      </c>
      <c r="E22" s="33">
        <f t="shared" si="0"/>
        <v>1299</v>
      </c>
      <c r="F22" s="35">
        <v>411</v>
      </c>
      <c r="G22" s="34">
        <f t="shared" si="1"/>
        <v>98.32535885167464</v>
      </c>
      <c r="H22" s="35">
        <v>6</v>
      </c>
      <c r="I22" s="34">
        <f t="shared" si="2"/>
        <v>1.4354066985645932</v>
      </c>
      <c r="J22" s="35">
        <v>1</v>
      </c>
      <c r="K22" s="34">
        <f t="shared" si="3"/>
        <v>0.23923444976076555</v>
      </c>
      <c r="L22" s="33">
        <f t="shared" si="4"/>
        <v>418</v>
      </c>
      <c r="M22" s="35">
        <v>791</v>
      </c>
      <c r="N22" s="33">
        <f t="shared" si="5"/>
        <v>1209</v>
      </c>
      <c r="O22" s="34">
        <f t="shared" si="6"/>
        <v>93.0715935334873</v>
      </c>
      <c r="P22" s="35">
        <v>0.99</v>
      </c>
      <c r="Q22" s="33">
        <f t="shared" si="7"/>
        <v>90</v>
      </c>
      <c r="R22" s="34">
        <f t="shared" si="8"/>
        <v>6.928406466512701</v>
      </c>
      <c r="S22" s="33">
        <f t="shared" si="9"/>
        <v>90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1126</v>
      </c>
      <c r="C23" s="35">
        <v>90</v>
      </c>
      <c r="D23" s="35">
        <v>326</v>
      </c>
      <c r="E23" s="33">
        <f t="shared" si="0"/>
        <v>1542</v>
      </c>
      <c r="F23" s="35">
        <v>468</v>
      </c>
      <c r="G23" s="34">
        <f t="shared" si="1"/>
        <v>97.7035490605428</v>
      </c>
      <c r="H23" s="35">
        <v>11</v>
      </c>
      <c r="I23" s="34">
        <f t="shared" si="2"/>
        <v>2.2964509394572024</v>
      </c>
      <c r="J23" s="35">
        <v>0</v>
      </c>
      <c r="K23" s="34">
        <f t="shared" si="3"/>
        <v>0</v>
      </c>
      <c r="L23" s="33">
        <f t="shared" si="4"/>
        <v>479</v>
      </c>
      <c r="M23" s="35">
        <v>980</v>
      </c>
      <c r="N23" s="33">
        <f t="shared" si="5"/>
        <v>1459</v>
      </c>
      <c r="O23" s="34">
        <f t="shared" si="6"/>
        <v>94.61738002594034</v>
      </c>
      <c r="P23" s="35">
        <v>1.48</v>
      </c>
      <c r="Q23" s="33">
        <f t="shared" si="7"/>
        <v>83</v>
      </c>
      <c r="R23" s="34">
        <f t="shared" si="8"/>
        <v>5.382619974059663</v>
      </c>
      <c r="S23" s="33">
        <f t="shared" si="9"/>
        <v>83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1202</v>
      </c>
      <c r="C24" s="35">
        <v>112</v>
      </c>
      <c r="D24" s="35">
        <v>373</v>
      </c>
      <c r="E24" s="33">
        <f t="shared" si="0"/>
        <v>1687</v>
      </c>
      <c r="F24" s="35">
        <v>489</v>
      </c>
      <c r="G24" s="34">
        <f t="shared" si="1"/>
        <v>96.25984251968504</v>
      </c>
      <c r="H24" s="35">
        <v>19</v>
      </c>
      <c r="I24" s="34">
        <f t="shared" si="2"/>
        <v>3.740157480314961</v>
      </c>
      <c r="J24" s="35">
        <v>0</v>
      </c>
      <c r="K24" s="34">
        <f t="shared" si="3"/>
        <v>0</v>
      </c>
      <c r="L24" s="33">
        <f t="shared" si="4"/>
        <v>508</v>
      </c>
      <c r="M24" s="35">
        <v>1075</v>
      </c>
      <c r="N24" s="33">
        <f t="shared" si="5"/>
        <v>1583</v>
      </c>
      <c r="O24" s="34">
        <f t="shared" si="6"/>
        <v>93.8352104327208</v>
      </c>
      <c r="P24" s="35">
        <v>1.85</v>
      </c>
      <c r="Q24" s="33">
        <f t="shared" si="7"/>
        <v>104</v>
      </c>
      <c r="R24" s="34">
        <f t="shared" si="8"/>
        <v>6.164789567279194</v>
      </c>
      <c r="S24" s="33">
        <f t="shared" si="9"/>
        <v>104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1151</v>
      </c>
      <c r="C25" s="35">
        <v>107</v>
      </c>
      <c r="D25" s="35">
        <v>243</v>
      </c>
      <c r="E25" s="33">
        <f t="shared" si="0"/>
        <v>1501</v>
      </c>
      <c r="F25" s="35">
        <v>484</v>
      </c>
      <c r="G25" s="34">
        <f t="shared" si="1"/>
        <v>98.17444219066938</v>
      </c>
      <c r="H25" s="35">
        <v>9</v>
      </c>
      <c r="I25" s="34">
        <f t="shared" si="2"/>
        <v>1.8255578093306288</v>
      </c>
      <c r="J25" s="35">
        <v>0</v>
      </c>
      <c r="K25" s="34">
        <f t="shared" si="3"/>
        <v>0</v>
      </c>
      <c r="L25" s="33">
        <f t="shared" si="4"/>
        <v>493</v>
      </c>
      <c r="M25" s="35">
        <v>893</v>
      </c>
      <c r="N25" s="33">
        <f t="shared" si="5"/>
        <v>1386</v>
      </c>
      <c r="O25" s="34">
        <f t="shared" si="6"/>
        <v>92.33844103930713</v>
      </c>
      <c r="P25" s="35">
        <v>1.34</v>
      </c>
      <c r="Q25" s="33">
        <f t="shared" si="7"/>
        <v>115</v>
      </c>
      <c r="R25" s="34">
        <f t="shared" si="8"/>
        <v>7.661558960692871</v>
      </c>
      <c r="S25" s="33">
        <f t="shared" si="9"/>
        <v>115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650</v>
      </c>
      <c r="C26" s="35">
        <v>89</v>
      </c>
      <c r="D26" s="35">
        <v>202</v>
      </c>
      <c r="E26" s="33">
        <f>B26+C26+D26</f>
        <v>941</v>
      </c>
      <c r="F26" s="35">
        <v>247</v>
      </c>
      <c r="G26" s="34">
        <f>IF(L26=0,0,F26/L26*100)</f>
        <v>91.48148148148148</v>
      </c>
      <c r="H26" s="35">
        <v>23</v>
      </c>
      <c r="I26" s="34">
        <f>IF(L26=0,0,H26/L26*100)</f>
        <v>8.518518518518519</v>
      </c>
      <c r="J26" s="35">
        <v>0</v>
      </c>
      <c r="K26" s="34">
        <f>IF(L26=0,0,J26/L26*100)</f>
        <v>0</v>
      </c>
      <c r="L26" s="33">
        <f>F26+H26+J26</f>
        <v>270</v>
      </c>
      <c r="M26" s="35">
        <v>581</v>
      </c>
      <c r="N26" s="33">
        <f>L26+M26</f>
        <v>851</v>
      </c>
      <c r="O26" s="34">
        <f>IF(E26=0,0,N26/E26*100)</f>
        <v>90.43570669500531</v>
      </c>
      <c r="P26" s="35">
        <v>2.31</v>
      </c>
      <c r="Q26" s="33">
        <f t="shared" si="7"/>
        <v>90</v>
      </c>
      <c r="R26" s="34">
        <f t="shared" si="8"/>
        <v>9.564293304994687</v>
      </c>
      <c r="S26" s="33">
        <f>Q26-T26</f>
        <v>90</v>
      </c>
      <c r="T26" s="35">
        <v>0</v>
      </c>
    </row>
    <row r="27" spans="1:21" s="5" customFormat="1" ht="16.5" customHeight="1">
      <c r="A27" s="20" t="s">
        <v>61</v>
      </c>
      <c r="B27" s="35">
        <v>643</v>
      </c>
      <c r="C27" s="35">
        <v>77</v>
      </c>
      <c r="D27" s="35">
        <v>331</v>
      </c>
      <c r="E27" s="33">
        <f>B27+C27+D27</f>
        <v>1051</v>
      </c>
      <c r="F27" s="35">
        <v>360</v>
      </c>
      <c r="G27" s="34">
        <f>IF(L27=0,0,F27/L27*100)</f>
        <v>96.7741935483871</v>
      </c>
      <c r="H27" s="35">
        <v>12</v>
      </c>
      <c r="I27" s="34">
        <f>IF(L27=0,0,H27/L27*100)</f>
        <v>3.225806451612903</v>
      </c>
      <c r="J27" s="35">
        <v>0</v>
      </c>
      <c r="K27" s="34">
        <f>IF(L27=0,0,J27/L27*100)</f>
        <v>0</v>
      </c>
      <c r="L27" s="33">
        <f>F27+H27+J27</f>
        <v>372</v>
      </c>
      <c r="M27" s="35">
        <v>607</v>
      </c>
      <c r="N27" s="33">
        <f>L27+M27</f>
        <v>979</v>
      </c>
      <c r="O27" s="34">
        <f>IF(E27=0,0,N27/E27*100)</f>
        <v>93.14938154138915</v>
      </c>
      <c r="P27" s="35">
        <v>1.23</v>
      </c>
      <c r="Q27" s="33">
        <f t="shared" si="7"/>
        <v>72</v>
      </c>
      <c r="R27" s="34">
        <f t="shared" si="8"/>
        <v>6.850618458610846</v>
      </c>
      <c r="S27" s="33">
        <f>Q27-T27</f>
        <v>72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490</v>
      </c>
      <c r="C28" s="35">
        <v>45</v>
      </c>
      <c r="D28" s="35">
        <v>189</v>
      </c>
      <c r="E28" s="33">
        <f>B28+C28+D28</f>
        <v>724</v>
      </c>
      <c r="F28" s="35">
        <v>125</v>
      </c>
      <c r="G28" s="34">
        <f>IF(L28=0,0,F28/L28*100)</f>
        <v>96.89922480620154</v>
      </c>
      <c r="H28" s="35">
        <v>4</v>
      </c>
      <c r="I28" s="34">
        <f>IF(L28=0,0,H28/L28*100)</f>
        <v>3.10077519379845</v>
      </c>
      <c r="J28" s="35">
        <v>0</v>
      </c>
      <c r="K28" s="34">
        <f>IF(L28=0,0,J28/L28*100)</f>
        <v>0</v>
      </c>
      <c r="L28" s="33">
        <f>F28+H28+J28</f>
        <v>129</v>
      </c>
      <c r="M28" s="35">
        <v>549</v>
      </c>
      <c r="N28" s="33">
        <f>L28+M28</f>
        <v>678</v>
      </c>
      <c r="O28" s="34">
        <f>IF(E28=0,0,N28/E28*100)</f>
        <v>93.646408839779</v>
      </c>
      <c r="P28" s="35">
        <v>1.83</v>
      </c>
      <c r="Q28" s="33">
        <f t="shared" si="7"/>
        <v>46</v>
      </c>
      <c r="R28" s="34">
        <f t="shared" si="8"/>
        <v>6.353591160220995</v>
      </c>
      <c r="S28" s="33">
        <f>Q28-T28</f>
        <v>46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895</v>
      </c>
      <c r="C29" s="43">
        <v>118</v>
      </c>
      <c r="D29" s="43">
        <v>160</v>
      </c>
      <c r="E29" s="41">
        <v>1173</v>
      </c>
      <c r="F29" s="43">
        <v>193</v>
      </c>
      <c r="G29" s="44">
        <v>97.97</v>
      </c>
      <c r="H29" s="43">
        <v>4</v>
      </c>
      <c r="I29" s="44">
        <v>2.03</v>
      </c>
      <c r="J29" s="43">
        <v>0</v>
      </c>
      <c r="K29" s="44">
        <v>0</v>
      </c>
      <c r="L29" s="41">
        <v>197</v>
      </c>
      <c r="M29" s="43">
        <v>860</v>
      </c>
      <c r="N29" s="43">
        <v>1057</v>
      </c>
      <c r="O29" s="45">
        <v>90.11</v>
      </c>
      <c r="P29" s="42">
        <v>1.62</v>
      </c>
      <c r="Q29" s="39">
        <v>116</v>
      </c>
      <c r="R29" s="46">
        <v>9.89</v>
      </c>
      <c r="S29" s="39">
        <v>116</v>
      </c>
      <c r="T29" s="39">
        <v>0</v>
      </c>
      <c r="U29" s="36"/>
    </row>
    <row r="30" spans="1:21" s="4" customFormat="1" ht="16.5" customHeight="1">
      <c r="A30" s="27" t="s">
        <v>86</v>
      </c>
      <c r="B30" s="35">
        <v>1802</v>
      </c>
      <c r="C30" s="35">
        <v>218</v>
      </c>
      <c r="D30" s="35">
        <v>538</v>
      </c>
      <c r="E30" s="33">
        <f aca="true" t="shared" si="10" ref="E30:E45">B30+C30+D30</f>
        <v>2558</v>
      </c>
      <c r="F30" s="35">
        <v>554</v>
      </c>
      <c r="G30" s="34">
        <f aca="true" t="shared" si="11" ref="G30:G45">IF(L30=0,0,F30/L30*100)</f>
        <v>87.24409448818898</v>
      </c>
      <c r="H30" s="35">
        <v>77</v>
      </c>
      <c r="I30" s="34">
        <f aca="true" t="shared" si="12" ref="I30:I45">IF(L30=0,0,H30/L30*100)</f>
        <v>12.125984251968504</v>
      </c>
      <c r="J30" s="35">
        <v>4</v>
      </c>
      <c r="K30" s="34">
        <f aca="true" t="shared" si="13" ref="K30:K45">IF(L30=0,0,J30/L30*100)</f>
        <v>0.6299212598425197</v>
      </c>
      <c r="L30" s="33">
        <f aca="true" t="shared" si="14" ref="L30:L45">F30+H30+J30</f>
        <v>635</v>
      </c>
      <c r="M30" s="35">
        <v>1751</v>
      </c>
      <c r="N30" s="33">
        <f aca="true" t="shared" si="15" ref="N30:N45">L30+M30</f>
        <v>2386</v>
      </c>
      <c r="O30" s="34">
        <f aca="true" t="shared" si="16" ref="O30:O45">IF(E30=0,0,N30/E30*100)</f>
        <v>93.27599687255669</v>
      </c>
      <c r="P30" s="35">
        <v>3.61</v>
      </c>
      <c r="Q30" s="33">
        <f aca="true" t="shared" si="17" ref="Q30:Q56">E30-N30</f>
        <v>172</v>
      </c>
      <c r="R30" s="34">
        <f aca="true" t="shared" si="18" ref="R30:R56">IF(E30=0,0,Q30/E30*100)</f>
        <v>6.724003127443315</v>
      </c>
      <c r="S30" s="33">
        <f aca="true" t="shared" si="19" ref="S30:S45">Q30-T30</f>
        <v>171</v>
      </c>
      <c r="T30" s="35">
        <v>1</v>
      </c>
      <c r="U30" s="36"/>
    </row>
    <row r="31" spans="1:21" s="4" customFormat="1" ht="16.5" customHeight="1">
      <c r="A31" s="27" t="s">
        <v>87</v>
      </c>
      <c r="B31" s="35">
        <v>1031</v>
      </c>
      <c r="C31" s="35">
        <v>125</v>
      </c>
      <c r="D31" s="35">
        <v>204</v>
      </c>
      <c r="E31" s="33">
        <f t="shared" si="10"/>
        <v>1360</v>
      </c>
      <c r="F31" s="35">
        <v>304</v>
      </c>
      <c r="G31" s="34">
        <f t="shared" si="11"/>
        <v>88.1159420289855</v>
      </c>
      <c r="H31" s="35">
        <v>41</v>
      </c>
      <c r="I31" s="34">
        <f t="shared" si="12"/>
        <v>11.884057971014492</v>
      </c>
      <c r="J31" s="35">
        <v>0</v>
      </c>
      <c r="K31" s="34">
        <f t="shared" si="13"/>
        <v>0</v>
      </c>
      <c r="L31" s="33">
        <f t="shared" si="14"/>
        <v>345</v>
      </c>
      <c r="M31" s="35">
        <v>904</v>
      </c>
      <c r="N31" s="33">
        <f t="shared" si="15"/>
        <v>1249</v>
      </c>
      <c r="O31" s="34">
        <f t="shared" si="16"/>
        <v>91.83823529411764</v>
      </c>
      <c r="P31" s="35">
        <v>3.16</v>
      </c>
      <c r="Q31" s="33">
        <f t="shared" si="17"/>
        <v>111</v>
      </c>
      <c r="R31" s="34">
        <f t="shared" si="18"/>
        <v>8.161764705882353</v>
      </c>
      <c r="S31" s="33">
        <f t="shared" si="19"/>
        <v>111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1393</v>
      </c>
      <c r="C32" s="35">
        <v>110</v>
      </c>
      <c r="D32" s="35">
        <v>433</v>
      </c>
      <c r="E32" s="33">
        <f t="shared" si="10"/>
        <v>1936</v>
      </c>
      <c r="F32" s="35">
        <v>680</v>
      </c>
      <c r="G32" s="34">
        <f t="shared" si="11"/>
        <v>98.98107714701602</v>
      </c>
      <c r="H32" s="35">
        <v>7</v>
      </c>
      <c r="I32" s="34">
        <f t="shared" si="12"/>
        <v>1.0189228529839884</v>
      </c>
      <c r="J32" s="35">
        <v>0</v>
      </c>
      <c r="K32" s="34">
        <f t="shared" si="13"/>
        <v>0</v>
      </c>
      <c r="L32" s="33">
        <f t="shared" si="14"/>
        <v>687</v>
      </c>
      <c r="M32" s="35">
        <v>1128</v>
      </c>
      <c r="N32" s="33">
        <f t="shared" si="15"/>
        <v>1815</v>
      </c>
      <c r="O32" s="34">
        <f t="shared" si="16"/>
        <v>93.75</v>
      </c>
      <c r="P32" s="35">
        <v>1.58</v>
      </c>
      <c r="Q32" s="33">
        <f t="shared" si="17"/>
        <v>121</v>
      </c>
      <c r="R32" s="34">
        <f t="shared" si="18"/>
        <v>6.25</v>
      </c>
      <c r="S32" s="33">
        <f t="shared" si="19"/>
        <v>121</v>
      </c>
      <c r="T32" s="35">
        <v>0</v>
      </c>
      <c r="U32" s="36"/>
    </row>
    <row r="33" spans="1:22" ht="16.5" customHeight="1">
      <c r="A33" s="20" t="s">
        <v>44</v>
      </c>
      <c r="B33" s="35">
        <v>227</v>
      </c>
      <c r="C33" s="35">
        <v>32</v>
      </c>
      <c r="D33" s="35">
        <v>27</v>
      </c>
      <c r="E33" s="33">
        <f t="shared" si="10"/>
        <v>286</v>
      </c>
      <c r="F33" s="35">
        <v>38</v>
      </c>
      <c r="G33" s="34">
        <f t="shared" si="11"/>
        <v>100</v>
      </c>
      <c r="H33" s="35">
        <v>0</v>
      </c>
      <c r="I33" s="34">
        <f t="shared" si="12"/>
        <v>0</v>
      </c>
      <c r="J33" s="35">
        <v>0</v>
      </c>
      <c r="K33" s="34">
        <f t="shared" si="13"/>
        <v>0</v>
      </c>
      <c r="L33" s="33">
        <f t="shared" si="14"/>
        <v>38</v>
      </c>
      <c r="M33" s="35">
        <v>218</v>
      </c>
      <c r="N33" s="33">
        <f t="shared" si="15"/>
        <v>256</v>
      </c>
      <c r="O33" s="34">
        <f t="shared" si="16"/>
        <v>89.5104895104895</v>
      </c>
      <c r="P33" s="35">
        <v>2.14</v>
      </c>
      <c r="Q33" s="33">
        <f t="shared" si="17"/>
        <v>30</v>
      </c>
      <c r="R33" s="34">
        <f t="shared" si="18"/>
        <v>10.48951048951049</v>
      </c>
      <c r="S33" s="33">
        <f t="shared" si="19"/>
        <v>29</v>
      </c>
      <c r="T33" s="35">
        <v>1</v>
      </c>
      <c r="U33" s="12"/>
      <c r="V33" s="5"/>
    </row>
    <row r="34" spans="1:20" ht="16.5" customHeight="1">
      <c r="A34" s="20" t="s">
        <v>45</v>
      </c>
      <c r="B34" s="35">
        <v>224</v>
      </c>
      <c r="C34" s="35">
        <v>97</v>
      </c>
      <c r="D34" s="35">
        <v>164</v>
      </c>
      <c r="E34" s="33">
        <f t="shared" si="10"/>
        <v>485</v>
      </c>
      <c r="F34" s="35">
        <v>46</v>
      </c>
      <c r="G34" s="34">
        <f t="shared" si="11"/>
        <v>100</v>
      </c>
      <c r="H34" s="35">
        <v>0</v>
      </c>
      <c r="I34" s="34">
        <f t="shared" si="12"/>
        <v>0</v>
      </c>
      <c r="J34" s="35">
        <v>0</v>
      </c>
      <c r="K34" s="34">
        <f t="shared" si="13"/>
        <v>0</v>
      </c>
      <c r="L34" s="33">
        <f t="shared" si="14"/>
        <v>46</v>
      </c>
      <c r="M34" s="35">
        <v>363</v>
      </c>
      <c r="N34" s="33">
        <f t="shared" si="15"/>
        <v>409</v>
      </c>
      <c r="O34" s="34">
        <f t="shared" si="16"/>
        <v>84.3298969072165</v>
      </c>
      <c r="P34" s="35">
        <v>1.65</v>
      </c>
      <c r="Q34" s="33">
        <f t="shared" si="17"/>
        <v>76</v>
      </c>
      <c r="R34" s="34">
        <f t="shared" si="18"/>
        <v>15.670103092783505</v>
      </c>
      <c r="S34" s="33">
        <f t="shared" si="19"/>
        <v>76</v>
      </c>
      <c r="T34" s="35">
        <v>0</v>
      </c>
    </row>
    <row r="35" spans="1:20" ht="16.5" customHeight="1">
      <c r="A35" s="20" t="s">
        <v>46</v>
      </c>
      <c r="B35" s="35">
        <v>219</v>
      </c>
      <c r="C35" s="35">
        <v>12</v>
      </c>
      <c r="D35" s="35">
        <v>29</v>
      </c>
      <c r="E35" s="33">
        <f t="shared" si="10"/>
        <v>260</v>
      </c>
      <c r="F35" s="35">
        <v>29</v>
      </c>
      <c r="G35" s="34">
        <f t="shared" si="11"/>
        <v>100</v>
      </c>
      <c r="H35" s="35">
        <v>0</v>
      </c>
      <c r="I35" s="34">
        <f t="shared" si="12"/>
        <v>0</v>
      </c>
      <c r="J35" s="35">
        <v>0</v>
      </c>
      <c r="K35" s="34">
        <f t="shared" si="13"/>
        <v>0</v>
      </c>
      <c r="L35" s="33">
        <f t="shared" si="14"/>
        <v>29</v>
      </c>
      <c r="M35" s="35">
        <v>210</v>
      </c>
      <c r="N35" s="33">
        <f t="shared" si="15"/>
        <v>239</v>
      </c>
      <c r="O35" s="34">
        <f t="shared" si="16"/>
        <v>91.92307692307692</v>
      </c>
      <c r="P35" s="35">
        <v>1.36</v>
      </c>
      <c r="Q35" s="33">
        <f t="shared" si="17"/>
        <v>21</v>
      </c>
      <c r="R35" s="34">
        <f t="shared" si="18"/>
        <v>8.076923076923077</v>
      </c>
      <c r="S35" s="33">
        <f t="shared" si="19"/>
        <v>21</v>
      </c>
      <c r="T35" s="35">
        <v>0</v>
      </c>
    </row>
    <row r="36" spans="1:20" ht="16.5" customHeight="1">
      <c r="A36" s="20" t="s">
        <v>47</v>
      </c>
      <c r="B36" s="35">
        <v>361</v>
      </c>
      <c r="C36" s="35">
        <v>32</v>
      </c>
      <c r="D36" s="35">
        <v>139</v>
      </c>
      <c r="E36" s="33">
        <f t="shared" si="10"/>
        <v>532</v>
      </c>
      <c r="F36" s="35">
        <v>164</v>
      </c>
      <c r="G36" s="34">
        <f t="shared" si="11"/>
        <v>94.25287356321839</v>
      </c>
      <c r="H36" s="35">
        <v>10</v>
      </c>
      <c r="I36" s="34">
        <f t="shared" si="12"/>
        <v>5.747126436781609</v>
      </c>
      <c r="J36" s="35">
        <v>0</v>
      </c>
      <c r="K36" s="34">
        <f t="shared" si="13"/>
        <v>0</v>
      </c>
      <c r="L36" s="33">
        <f t="shared" si="14"/>
        <v>174</v>
      </c>
      <c r="M36" s="35">
        <v>321</v>
      </c>
      <c r="N36" s="33">
        <f t="shared" si="15"/>
        <v>495</v>
      </c>
      <c r="O36" s="34">
        <f t="shared" si="16"/>
        <v>93.04511278195488</v>
      </c>
      <c r="P36" s="35">
        <v>2.39</v>
      </c>
      <c r="Q36" s="33">
        <f t="shared" si="17"/>
        <v>37</v>
      </c>
      <c r="R36" s="34">
        <f t="shared" si="18"/>
        <v>6.954887218045112</v>
      </c>
      <c r="S36" s="33">
        <f t="shared" si="19"/>
        <v>37</v>
      </c>
      <c r="T36" s="35">
        <v>0</v>
      </c>
    </row>
    <row r="37" spans="1:20" ht="16.5" customHeight="1">
      <c r="A37" s="29" t="s">
        <v>48</v>
      </c>
      <c r="B37" s="35">
        <v>204</v>
      </c>
      <c r="C37" s="35">
        <v>22</v>
      </c>
      <c r="D37" s="35">
        <v>37</v>
      </c>
      <c r="E37" s="33">
        <f t="shared" si="10"/>
        <v>263</v>
      </c>
      <c r="F37" s="35">
        <v>37</v>
      </c>
      <c r="G37" s="34">
        <f t="shared" si="11"/>
        <v>100</v>
      </c>
      <c r="H37" s="35">
        <v>0</v>
      </c>
      <c r="I37" s="34">
        <f t="shared" si="12"/>
        <v>0</v>
      </c>
      <c r="J37" s="35">
        <v>0</v>
      </c>
      <c r="K37" s="34">
        <f t="shared" si="13"/>
        <v>0</v>
      </c>
      <c r="L37" s="33">
        <f t="shared" si="14"/>
        <v>37</v>
      </c>
      <c r="M37" s="35">
        <v>200</v>
      </c>
      <c r="N37" s="33">
        <f t="shared" si="15"/>
        <v>237</v>
      </c>
      <c r="O37" s="34">
        <f t="shared" si="16"/>
        <v>90.11406844106465</v>
      </c>
      <c r="P37" s="35">
        <v>0.85</v>
      </c>
      <c r="Q37" s="33">
        <f t="shared" si="17"/>
        <v>26</v>
      </c>
      <c r="R37" s="34">
        <f t="shared" si="18"/>
        <v>9.885931558935361</v>
      </c>
      <c r="S37" s="33">
        <f t="shared" si="19"/>
        <v>26</v>
      </c>
      <c r="T37" s="35">
        <v>0</v>
      </c>
    </row>
    <row r="38" spans="1:20" ht="16.5" customHeight="1">
      <c r="A38" s="20" t="s">
        <v>49</v>
      </c>
      <c r="B38" s="35">
        <v>297</v>
      </c>
      <c r="C38" s="35">
        <v>27</v>
      </c>
      <c r="D38" s="35">
        <v>58</v>
      </c>
      <c r="E38" s="33">
        <f t="shared" si="10"/>
        <v>382</v>
      </c>
      <c r="F38" s="35">
        <v>56</v>
      </c>
      <c r="G38" s="34">
        <f t="shared" si="11"/>
        <v>100</v>
      </c>
      <c r="H38" s="35">
        <v>0</v>
      </c>
      <c r="I38" s="34">
        <f t="shared" si="12"/>
        <v>0</v>
      </c>
      <c r="J38" s="35">
        <v>0</v>
      </c>
      <c r="K38" s="34">
        <f t="shared" si="13"/>
        <v>0</v>
      </c>
      <c r="L38" s="33">
        <f t="shared" si="14"/>
        <v>56</v>
      </c>
      <c r="M38" s="35">
        <v>307</v>
      </c>
      <c r="N38" s="33">
        <f t="shared" si="15"/>
        <v>363</v>
      </c>
      <c r="O38" s="34">
        <f t="shared" si="16"/>
        <v>95.02617801047121</v>
      </c>
      <c r="P38" s="35">
        <v>1.87</v>
      </c>
      <c r="Q38" s="33">
        <f t="shared" si="17"/>
        <v>19</v>
      </c>
      <c r="R38" s="34">
        <f t="shared" si="18"/>
        <v>4.973821989528796</v>
      </c>
      <c r="S38" s="33">
        <f t="shared" si="19"/>
        <v>19</v>
      </c>
      <c r="T38" s="35">
        <v>0</v>
      </c>
    </row>
    <row r="39" spans="1:20" ht="16.5" customHeight="1">
      <c r="A39" s="20" t="s">
        <v>50</v>
      </c>
      <c r="B39" s="35">
        <v>350</v>
      </c>
      <c r="C39" s="35">
        <v>37</v>
      </c>
      <c r="D39" s="35">
        <v>104</v>
      </c>
      <c r="E39" s="33">
        <f t="shared" si="10"/>
        <v>491</v>
      </c>
      <c r="F39" s="35">
        <v>97</v>
      </c>
      <c r="G39" s="34">
        <f t="shared" si="11"/>
        <v>92.38095238095238</v>
      </c>
      <c r="H39" s="35">
        <v>8</v>
      </c>
      <c r="I39" s="34">
        <f t="shared" si="12"/>
        <v>7.6190476190476195</v>
      </c>
      <c r="J39" s="35">
        <v>0</v>
      </c>
      <c r="K39" s="34">
        <f t="shared" si="13"/>
        <v>0</v>
      </c>
      <c r="L39" s="33">
        <f t="shared" si="14"/>
        <v>105</v>
      </c>
      <c r="M39" s="35">
        <v>346</v>
      </c>
      <c r="N39" s="33">
        <f t="shared" si="15"/>
        <v>451</v>
      </c>
      <c r="O39" s="34">
        <f t="shared" si="16"/>
        <v>91.85336048879837</v>
      </c>
      <c r="P39" s="35">
        <v>2.24</v>
      </c>
      <c r="Q39" s="33">
        <f t="shared" si="17"/>
        <v>40</v>
      </c>
      <c r="R39" s="34">
        <f t="shared" si="18"/>
        <v>8.146639511201629</v>
      </c>
      <c r="S39" s="33">
        <f t="shared" si="19"/>
        <v>40</v>
      </c>
      <c r="T39" s="35">
        <v>0</v>
      </c>
    </row>
    <row r="40" spans="1:20" ht="16.5" customHeight="1">
      <c r="A40" s="20" t="s">
        <v>51</v>
      </c>
      <c r="B40" s="35">
        <v>225</v>
      </c>
      <c r="C40" s="35">
        <v>23</v>
      </c>
      <c r="D40" s="35">
        <v>72</v>
      </c>
      <c r="E40" s="33">
        <f t="shared" si="10"/>
        <v>320</v>
      </c>
      <c r="F40" s="35">
        <v>42</v>
      </c>
      <c r="G40" s="34">
        <f t="shared" si="11"/>
        <v>79.24528301886792</v>
      </c>
      <c r="H40" s="35">
        <v>11</v>
      </c>
      <c r="I40" s="34">
        <f t="shared" si="12"/>
        <v>20.754716981132077</v>
      </c>
      <c r="J40" s="35">
        <v>0</v>
      </c>
      <c r="K40" s="34">
        <f t="shared" si="13"/>
        <v>0</v>
      </c>
      <c r="L40" s="33">
        <f t="shared" si="14"/>
        <v>53</v>
      </c>
      <c r="M40" s="35">
        <v>227</v>
      </c>
      <c r="N40" s="33">
        <f t="shared" si="15"/>
        <v>280</v>
      </c>
      <c r="O40" s="34">
        <f t="shared" si="16"/>
        <v>87.5</v>
      </c>
      <c r="P40" s="35">
        <v>4.37</v>
      </c>
      <c r="Q40" s="33">
        <f t="shared" si="17"/>
        <v>40</v>
      </c>
      <c r="R40" s="34">
        <f t="shared" si="18"/>
        <v>12.5</v>
      </c>
      <c r="S40" s="33">
        <f t="shared" si="19"/>
        <v>40</v>
      </c>
      <c r="T40" s="35">
        <v>0</v>
      </c>
    </row>
    <row r="41" spans="1:20" ht="16.5" customHeight="1">
      <c r="A41" s="20" t="s">
        <v>52</v>
      </c>
      <c r="B41" s="35">
        <v>245</v>
      </c>
      <c r="C41" s="35">
        <v>23</v>
      </c>
      <c r="D41" s="35">
        <v>32</v>
      </c>
      <c r="E41" s="33">
        <f t="shared" si="10"/>
        <v>300</v>
      </c>
      <c r="F41" s="35">
        <v>31</v>
      </c>
      <c r="G41" s="34">
        <f t="shared" si="11"/>
        <v>100</v>
      </c>
      <c r="H41" s="35">
        <v>0</v>
      </c>
      <c r="I41" s="34">
        <f t="shared" si="12"/>
        <v>0</v>
      </c>
      <c r="J41" s="35">
        <v>0</v>
      </c>
      <c r="K41" s="34">
        <f t="shared" si="13"/>
        <v>0</v>
      </c>
      <c r="L41" s="33">
        <f t="shared" si="14"/>
        <v>31</v>
      </c>
      <c r="M41" s="35">
        <v>247</v>
      </c>
      <c r="N41" s="33">
        <f t="shared" si="15"/>
        <v>278</v>
      </c>
      <c r="O41" s="34">
        <f t="shared" si="16"/>
        <v>92.66666666666666</v>
      </c>
      <c r="P41" s="35">
        <v>1.26</v>
      </c>
      <c r="Q41" s="33">
        <f t="shared" si="17"/>
        <v>22</v>
      </c>
      <c r="R41" s="34">
        <f t="shared" si="18"/>
        <v>7.333333333333333</v>
      </c>
      <c r="S41" s="33">
        <f t="shared" si="19"/>
        <v>22</v>
      </c>
      <c r="T41" s="35">
        <v>0</v>
      </c>
    </row>
    <row r="42" spans="1:20" ht="16.5" customHeight="1">
      <c r="A42" s="20" t="s">
        <v>53</v>
      </c>
      <c r="B42" s="35">
        <v>200</v>
      </c>
      <c r="C42" s="35">
        <v>33</v>
      </c>
      <c r="D42" s="35">
        <v>111</v>
      </c>
      <c r="E42" s="33">
        <f t="shared" si="10"/>
        <v>344</v>
      </c>
      <c r="F42" s="35">
        <v>60</v>
      </c>
      <c r="G42" s="34">
        <f t="shared" si="11"/>
        <v>96.7741935483871</v>
      </c>
      <c r="H42" s="35">
        <v>2</v>
      </c>
      <c r="I42" s="34">
        <f t="shared" si="12"/>
        <v>3.225806451612903</v>
      </c>
      <c r="J42" s="35">
        <v>0</v>
      </c>
      <c r="K42" s="34">
        <f t="shared" si="13"/>
        <v>0</v>
      </c>
      <c r="L42" s="33">
        <f t="shared" si="14"/>
        <v>62</v>
      </c>
      <c r="M42" s="35">
        <v>258</v>
      </c>
      <c r="N42" s="33">
        <f t="shared" si="15"/>
        <v>320</v>
      </c>
      <c r="O42" s="34">
        <f t="shared" si="16"/>
        <v>93.02325581395348</v>
      </c>
      <c r="P42" s="35">
        <v>1.94</v>
      </c>
      <c r="Q42" s="33">
        <f t="shared" si="17"/>
        <v>24</v>
      </c>
      <c r="R42" s="34">
        <f t="shared" si="18"/>
        <v>6.976744186046512</v>
      </c>
      <c r="S42" s="33">
        <f t="shared" si="19"/>
        <v>24</v>
      </c>
      <c r="T42" s="35">
        <v>0</v>
      </c>
    </row>
    <row r="43" spans="1:20" ht="16.5" customHeight="1">
      <c r="A43" s="20" t="s">
        <v>54</v>
      </c>
      <c r="B43" s="35">
        <v>714</v>
      </c>
      <c r="C43" s="35">
        <v>133</v>
      </c>
      <c r="D43" s="35">
        <v>130</v>
      </c>
      <c r="E43" s="33">
        <f t="shared" si="10"/>
        <v>977</v>
      </c>
      <c r="F43" s="35">
        <v>305</v>
      </c>
      <c r="G43" s="34">
        <f t="shared" si="11"/>
        <v>85.19553072625699</v>
      </c>
      <c r="H43" s="35">
        <v>52</v>
      </c>
      <c r="I43" s="34">
        <f t="shared" si="12"/>
        <v>14.52513966480447</v>
      </c>
      <c r="J43" s="35">
        <v>1</v>
      </c>
      <c r="K43" s="34">
        <f t="shared" si="13"/>
        <v>0.27932960893854747</v>
      </c>
      <c r="L43" s="33">
        <f t="shared" si="14"/>
        <v>358</v>
      </c>
      <c r="M43" s="35">
        <v>490</v>
      </c>
      <c r="N43" s="33">
        <f t="shared" si="15"/>
        <v>848</v>
      </c>
      <c r="O43" s="34">
        <f t="shared" si="16"/>
        <v>86.79631525076765</v>
      </c>
      <c r="P43" s="35">
        <v>3.55</v>
      </c>
      <c r="Q43" s="33">
        <f t="shared" si="17"/>
        <v>129</v>
      </c>
      <c r="R43" s="34">
        <f t="shared" si="18"/>
        <v>13.203684749232345</v>
      </c>
      <c r="S43" s="33">
        <f t="shared" si="19"/>
        <v>129</v>
      </c>
      <c r="T43" s="35">
        <v>0</v>
      </c>
    </row>
    <row r="44" spans="1:20" ht="16.5" customHeight="1">
      <c r="A44" s="20" t="s">
        <v>55</v>
      </c>
      <c r="B44" s="35">
        <v>170</v>
      </c>
      <c r="C44" s="35">
        <v>9</v>
      </c>
      <c r="D44" s="35">
        <v>19</v>
      </c>
      <c r="E44" s="33">
        <f t="shared" si="10"/>
        <v>198</v>
      </c>
      <c r="F44" s="35">
        <v>12</v>
      </c>
      <c r="G44" s="34">
        <f t="shared" si="11"/>
        <v>100</v>
      </c>
      <c r="H44" s="35">
        <v>0</v>
      </c>
      <c r="I44" s="34">
        <f t="shared" si="12"/>
        <v>0</v>
      </c>
      <c r="J44" s="35">
        <v>0</v>
      </c>
      <c r="K44" s="34">
        <f t="shared" si="13"/>
        <v>0</v>
      </c>
      <c r="L44" s="33">
        <f t="shared" si="14"/>
        <v>12</v>
      </c>
      <c r="M44" s="35">
        <v>175</v>
      </c>
      <c r="N44" s="33">
        <f t="shared" si="15"/>
        <v>187</v>
      </c>
      <c r="O44" s="34">
        <f t="shared" si="16"/>
        <v>94.44444444444444</v>
      </c>
      <c r="P44" s="35">
        <v>0.63</v>
      </c>
      <c r="Q44" s="33">
        <f t="shared" si="17"/>
        <v>11</v>
      </c>
      <c r="R44" s="34">
        <f t="shared" si="18"/>
        <v>5.555555555555555</v>
      </c>
      <c r="S44" s="33">
        <f t="shared" si="19"/>
        <v>11</v>
      </c>
      <c r="T44" s="35">
        <v>0</v>
      </c>
    </row>
    <row r="45" spans="1:20" ht="16.5" customHeight="1">
      <c r="A45" s="20" t="s">
        <v>74</v>
      </c>
      <c r="B45" s="35">
        <v>369</v>
      </c>
      <c r="C45" s="35">
        <v>13</v>
      </c>
      <c r="D45" s="35">
        <v>215</v>
      </c>
      <c r="E45" s="33">
        <f t="shared" si="10"/>
        <v>597</v>
      </c>
      <c r="F45" s="35">
        <v>325</v>
      </c>
      <c r="G45" s="34">
        <f t="shared" si="11"/>
        <v>100</v>
      </c>
      <c r="H45" s="35">
        <v>0</v>
      </c>
      <c r="I45" s="34">
        <f t="shared" si="12"/>
        <v>0</v>
      </c>
      <c r="J45" s="35">
        <v>0</v>
      </c>
      <c r="K45" s="34">
        <f t="shared" si="13"/>
        <v>0</v>
      </c>
      <c r="L45" s="33">
        <f t="shared" si="14"/>
        <v>325</v>
      </c>
      <c r="M45" s="35">
        <v>247</v>
      </c>
      <c r="N45" s="33">
        <f t="shared" si="15"/>
        <v>572</v>
      </c>
      <c r="O45" s="34">
        <f t="shared" si="16"/>
        <v>95.81239530988275</v>
      </c>
      <c r="P45" s="35">
        <v>0.84</v>
      </c>
      <c r="Q45" s="33">
        <f t="shared" si="17"/>
        <v>25</v>
      </c>
      <c r="R45" s="34">
        <f t="shared" si="18"/>
        <v>4.1876046901172534</v>
      </c>
      <c r="S45" s="33">
        <f t="shared" si="19"/>
        <v>25</v>
      </c>
      <c r="T45" s="35">
        <v>0</v>
      </c>
    </row>
    <row r="46" spans="1:20" ht="33" customHeight="1">
      <c r="A46" s="40" t="s">
        <v>89</v>
      </c>
      <c r="B46" s="35">
        <v>213</v>
      </c>
      <c r="C46" s="35">
        <v>16</v>
      </c>
      <c r="D46" s="35">
        <v>64</v>
      </c>
      <c r="E46" s="33">
        <f aca="true" t="shared" si="20" ref="E46:E56">B46+C46+D46</f>
        <v>293</v>
      </c>
      <c r="F46" s="35">
        <v>17</v>
      </c>
      <c r="G46" s="34">
        <f aca="true" t="shared" si="21" ref="G46:G56">IF(L46=0,0,F46/L46*100)</f>
        <v>94.44444444444444</v>
      </c>
      <c r="H46" s="35">
        <v>1</v>
      </c>
      <c r="I46" s="34">
        <f aca="true" t="shared" si="22" ref="I46:I56">IF(L46=0,0,H46/L46*100)</f>
        <v>5.555555555555555</v>
      </c>
      <c r="J46" s="35">
        <v>0</v>
      </c>
      <c r="K46" s="34">
        <f aca="true" t="shared" si="23" ref="K46:K56">IF(L46=0,0,J46/L46*100)</f>
        <v>0</v>
      </c>
      <c r="L46" s="33">
        <f aca="true" t="shared" si="24" ref="L46:L56">F46+H46+J46</f>
        <v>18</v>
      </c>
      <c r="M46" s="35">
        <v>255</v>
      </c>
      <c r="N46" s="33">
        <f aca="true" t="shared" si="25" ref="N46:N56">L46+M46</f>
        <v>273</v>
      </c>
      <c r="O46" s="34">
        <f aca="true" t="shared" si="26" ref="O46:O56">IF(E46=0,0,N46/E46*100)</f>
        <v>93.1740614334471</v>
      </c>
      <c r="P46" s="35">
        <v>1.78</v>
      </c>
      <c r="Q46" s="33">
        <f t="shared" si="17"/>
        <v>20</v>
      </c>
      <c r="R46" s="34">
        <f t="shared" si="18"/>
        <v>6.825938566552901</v>
      </c>
      <c r="S46" s="33">
        <f aca="true" t="shared" si="27" ref="S46:S56">Q46-T46</f>
        <v>18</v>
      </c>
      <c r="T46" s="35">
        <v>2</v>
      </c>
    </row>
    <row r="47" spans="1:20" ht="21" customHeight="1">
      <c r="A47" s="40" t="s">
        <v>90</v>
      </c>
      <c r="B47" s="35">
        <v>184</v>
      </c>
      <c r="C47" s="35">
        <v>27</v>
      </c>
      <c r="D47" s="35">
        <v>16</v>
      </c>
      <c r="E47" s="33">
        <f t="shared" si="20"/>
        <v>227</v>
      </c>
      <c r="F47" s="35">
        <v>9</v>
      </c>
      <c r="G47" s="34">
        <f t="shared" si="21"/>
        <v>100</v>
      </c>
      <c r="H47" s="35">
        <v>0</v>
      </c>
      <c r="I47" s="34">
        <f t="shared" si="22"/>
        <v>0</v>
      </c>
      <c r="J47" s="35">
        <v>0</v>
      </c>
      <c r="K47" s="34">
        <f t="shared" si="23"/>
        <v>0</v>
      </c>
      <c r="L47" s="33">
        <f t="shared" si="24"/>
        <v>9</v>
      </c>
      <c r="M47" s="35">
        <v>194</v>
      </c>
      <c r="N47" s="33">
        <f t="shared" si="25"/>
        <v>203</v>
      </c>
      <c r="O47" s="34">
        <f t="shared" si="26"/>
        <v>89.42731277533039</v>
      </c>
      <c r="P47" s="35">
        <v>1.78</v>
      </c>
      <c r="Q47" s="33">
        <f t="shared" si="17"/>
        <v>24</v>
      </c>
      <c r="R47" s="34">
        <f t="shared" si="18"/>
        <v>10.572687224669604</v>
      </c>
      <c r="S47" s="33">
        <f t="shared" si="27"/>
        <v>23</v>
      </c>
      <c r="T47" s="35">
        <v>1</v>
      </c>
    </row>
    <row r="48" spans="1:20" s="4" customFormat="1" ht="16.5" customHeight="1">
      <c r="A48" s="27" t="s">
        <v>64</v>
      </c>
      <c r="B48" s="35">
        <v>562</v>
      </c>
      <c r="C48" s="35">
        <v>60</v>
      </c>
      <c r="D48" s="35">
        <v>146</v>
      </c>
      <c r="E48" s="33">
        <f t="shared" si="20"/>
        <v>768</v>
      </c>
      <c r="F48" s="35">
        <v>210</v>
      </c>
      <c r="G48" s="34">
        <f t="shared" si="21"/>
        <v>93.75</v>
      </c>
      <c r="H48" s="35">
        <v>14</v>
      </c>
      <c r="I48" s="34">
        <f t="shared" si="22"/>
        <v>6.25</v>
      </c>
      <c r="J48" s="35">
        <v>0</v>
      </c>
      <c r="K48" s="34">
        <f t="shared" si="23"/>
        <v>0</v>
      </c>
      <c r="L48" s="33">
        <f t="shared" si="24"/>
        <v>224</v>
      </c>
      <c r="M48" s="35">
        <v>478</v>
      </c>
      <c r="N48" s="33">
        <f t="shared" si="25"/>
        <v>702</v>
      </c>
      <c r="O48" s="34">
        <f t="shared" si="26"/>
        <v>91.40625</v>
      </c>
      <c r="P48" s="35">
        <v>1.87</v>
      </c>
      <c r="Q48" s="33">
        <f t="shared" si="17"/>
        <v>66</v>
      </c>
      <c r="R48" s="34">
        <f t="shared" si="18"/>
        <v>8.59375</v>
      </c>
      <c r="S48" s="33">
        <f t="shared" si="27"/>
        <v>66</v>
      </c>
      <c r="T48" s="35">
        <v>0</v>
      </c>
    </row>
    <row r="49" spans="1:22" s="3" customFormat="1" ht="31.5" customHeight="1">
      <c r="A49" s="20" t="s">
        <v>65</v>
      </c>
      <c r="B49" s="35">
        <v>286</v>
      </c>
      <c r="C49" s="35">
        <v>22</v>
      </c>
      <c r="D49" s="35">
        <v>73</v>
      </c>
      <c r="E49" s="33">
        <f t="shared" si="20"/>
        <v>381</v>
      </c>
      <c r="F49" s="35">
        <v>72</v>
      </c>
      <c r="G49" s="34">
        <f t="shared" si="21"/>
        <v>96</v>
      </c>
      <c r="H49" s="35">
        <v>3</v>
      </c>
      <c r="I49" s="34">
        <f t="shared" si="22"/>
        <v>4</v>
      </c>
      <c r="J49" s="35">
        <v>0</v>
      </c>
      <c r="K49" s="34">
        <f t="shared" si="23"/>
        <v>0</v>
      </c>
      <c r="L49" s="33">
        <f t="shared" si="24"/>
        <v>75</v>
      </c>
      <c r="M49" s="35">
        <v>288</v>
      </c>
      <c r="N49" s="33">
        <f t="shared" si="25"/>
        <v>363</v>
      </c>
      <c r="O49" s="34">
        <f t="shared" si="26"/>
        <v>95.2755905511811</v>
      </c>
      <c r="P49" s="35">
        <v>2.27</v>
      </c>
      <c r="Q49" s="33">
        <f t="shared" si="17"/>
        <v>18</v>
      </c>
      <c r="R49" s="34">
        <f t="shared" si="18"/>
        <v>4.724409448818897</v>
      </c>
      <c r="S49" s="33">
        <f t="shared" si="27"/>
        <v>18</v>
      </c>
      <c r="T49" s="35">
        <v>0</v>
      </c>
      <c r="U49" s="14"/>
      <c r="V49" s="7"/>
    </row>
    <row r="50" spans="1:23" ht="16.5">
      <c r="A50" s="20" t="s">
        <v>56</v>
      </c>
      <c r="B50" s="35">
        <v>52</v>
      </c>
      <c r="C50" s="35">
        <v>7</v>
      </c>
      <c r="D50" s="35">
        <v>39</v>
      </c>
      <c r="E50" s="33">
        <f t="shared" si="20"/>
        <v>98</v>
      </c>
      <c r="F50" s="35">
        <v>34</v>
      </c>
      <c r="G50" s="34">
        <f t="shared" si="21"/>
        <v>97.14285714285714</v>
      </c>
      <c r="H50" s="35">
        <v>1</v>
      </c>
      <c r="I50" s="34">
        <f t="shared" si="22"/>
        <v>2.857142857142857</v>
      </c>
      <c r="J50" s="35">
        <v>0</v>
      </c>
      <c r="K50" s="34">
        <f t="shared" si="23"/>
        <v>0</v>
      </c>
      <c r="L50" s="33">
        <f t="shared" si="24"/>
        <v>35</v>
      </c>
      <c r="M50" s="35">
        <v>61</v>
      </c>
      <c r="N50" s="33">
        <f t="shared" si="25"/>
        <v>96</v>
      </c>
      <c r="O50" s="34">
        <f t="shared" si="26"/>
        <v>97.95918367346938</v>
      </c>
      <c r="P50" s="35">
        <v>2.46</v>
      </c>
      <c r="Q50" s="33">
        <f t="shared" si="17"/>
        <v>2</v>
      </c>
      <c r="R50" s="34">
        <f t="shared" si="18"/>
        <v>2.0408163265306123</v>
      </c>
      <c r="S50" s="33">
        <f t="shared" si="27"/>
        <v>2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806</v>
      </c>
      <c r="C51" s="35">
        <v>188</v>
      </c>
      <c r="D51" s="35">
        <v>381</v>
      </c>
      <c r="E51" s="33">
        <f t="shared" si="20"/>
        <v>1375</v>
      </c>
      <c r="F51" s="35">
        <v>355</v>
      </c>
      <c r="G51" s="34">
        <f t="shared" si="21"/>
        <v>81.23569794050344</v>
      </c>
      <c r="H51" s="35">
        <v>81</v>
      </c>
      <c r="I51" s="34">
        <f t="shared" si="22"/>
        <v>18.53546910755149</v>
      </c>
      <c r="J51" s="35">
        <v>1</v>
      </c>
      <c r="K51" s="34">
        <f t="shared" si="23"/>
        <v>0.2288329519450801</v>
      </c>
      <c r="L51" s="33">
        <f t="shared" si="24"/>
        <v>437</v>
      </c>
      <c r="M51" s="35">
        <v>755</v>
      </c>
      <c r="N51" s="33">
        <f t="shared" si="25"/>
        <v>1192</v>
      </c>
      <c r="O51" s="34">
        <f t="shared" si="26"/>
        <v>86.6909090909091</v>
      </c>
      <c r="P51" s="35">
        <v>4.35</v>
      </c>
      <c r="Q51" s="33">
        <f t="shared" si="17"/>
        <v>183</v>
      </c>
      <c r="R51" s="34">
        <f t="shared" si="18"/>
        <v>13.309090909090909</v>
      </c>
      <c r="S51" s="33">
        <f t="shared" si="27"/>
        <v>155</v>
      </c>
      <c r="T51" s="35">
        <v>28</v>
      </c>
      <c r="U51" s="30"/>
      <c r="V51" s="6"/>
      <c r="W51" s="7"/>
    </row>
    <row r="52" spans="1:22" ht="33">
      <c r="A52" s="31" t="s">
        <v>77</v>
      </c>
      <c r="B52" s="35">
        <v>166</v>
      </c>
      <c r="C52" s="35">
        <v>9</v>
      </c>
      <c r="D52" s="35">
        <v>29</v>
      </c>
      <c r="E52" s="33">
        <f t="shared" si="20"/>
        <v>204</v>
      </c>
      <c r="F52" s="35">
        <v>47</v>
      </c>
      <c r="G52" s="34">
        <f t="shared" si="21"/>
        <v>97.91666666666666</v>
      </c>
      <c r="H52" s="35">
        <v>1</v>
      </c>
      <c r="I52" s="34">
        <f t="shared" si="22"/>
        <v>2.083333333333333</v>
      </c>
      <c r="J52" s="35">
        <v>0</v>
      </c>
      <c r="K52" s="34">
        <f t="shared" si="23"/>
        <v>0</v>
      </c>
      <c r="L52" s="33">
        <f t="shared" si="24"/>
        <v>48</v>
      </c>
      <c r="M52" s="35">
        <v>143</v>
      </c>
      <c r="N52" s="33">
        <f t="shared" si="25"/>
        <v>191</v>
      </c>
      <c r="O52" s="34">
        <f t="shared" si="26"/>
        <v>93.62745098039215</v>
      </c>
      <c r="P52" s="35">
        <v>1.88</v>
      </c>
      <c r="Q52" s="33">
        <f t="shared" si="17"/>
        <v>13</v>
      </c>
      <c r="R52" s="34">
        <f t="shared" si="18"/>
        <v>6.372549019607843</v>
      </c>
      <c r="S52" s="33">
        <f t="shared" si="27"/>
        <v>13</v>
      </c>
      <c r="T52" s="35">
        <v>0</v>
      </c>
      <c r="U52" s="5"/>
      <c r="V52" s="5"/>
    </row>
    <row r="53" spans="1:20" ht="33">
      <c r="A53" s="31" t="s">
        <v>78</v>
      </c>
      <c r="B53" s="35">
        <v>146</v>
      </c>
      <c r="C53" s="35">
        <v>7</v>
      </c>
      <c r="D53" s="35">
        <v>29</v>
      </c>
      <c r="E53" s="33">
        <f t="shared" si="20"/>
        <v>182</v>
      </c>
      <c r="F53" s="35">
        <v>33</v>
      </c>
      <c r="G53" s="34">
        <f t="shared" si="21"/>
        <v>100</v>
      </c>
      <c r="H53" s="35">
        <v>0</v>
      </c>
      <c r="I53" s="34">
        <f t="shared" si="22"/>
        <v>0</v>
      </c>
      <c r="J53" s="35">
        <v>0</v>
      </c>
      <c r="K53" s="34">
        <f t="shared" si="23"/>
        <v>0</v>
      </c>
      <c r="L53" s="33">
        <f t="shared" si="24"/>
        <v>33</v>
      </c>
      <c r="M53" s="35">
        <v>136</v>
      </c>
      <c r="N53" s="33">
        <f t="shared" si="25"/>
        <v>169</v>
      </c>
      <c r="O53" s="34">
        <f t="shared" si="26"/>
        <v>92.85714285714286</v>
      </c>
      <c r="P53" s="35">
        <v>1.68</v>
      </c>
      <c r="Q53" s="33">
        <f t="shared" si="17"/>
        <v>13</v>
      </c>
      <c r="R53" s="34">
        <f t="shared" si="18"/>
        <v>7.142857142857142</v>
      </c>
      <c r="S53" s="33">
        <f t="shared" si="27"/>
        <v>13</v>
      </c>
      <c r="T53" s="35">
        <v>0</v>
      </c>
    </row>
    <row r="54" spans="1:20" ht="33">
      <c r="A54" s="31" t="s">
        <v>79</v>
      </c>
      <c r="B54" s="35">
        <v>148</v>
      </c>
      <c r="C54" s="35">
        <v>9</v>
      </c>
      <c r="D54" s="35">
        <v>23</v>
      </c>
      <c r="E54" s="33">
        <f t="shared" si="20"/>
        <v>180</v>
      </c>
      <c r="F54" s="35">
        <v>20</v>
      </c>
      <c r="G54" s="34">
        <f t="shared" si="21"/>
        <v>100</v>
      </c>
      <c r="H54" s="35">
        <v>0</v>
      </c>
      <c r="I54" s="34">
        <f t="shared" si="22"/>
        <v>0</v>
      </c>
      <c r="J54" s="35">
        <v>0</v>
      </c>
      <c r="K54" s="34">
        <f t="shared" si="23"/>
        <v>0</v>
      </c>
      <c r="L54" s="33">
        <f t="shared" si="24"/>
        <v>20</v>
      </c>
      <c r="M54" s="35">
        <v>153</v>
      </c>
      <c r="N54" s="33">
        <f t="shared" si="25"/>
        <v>173</v>
      </c>
      <c r="O54" s="34">
        <f t="shared" si="26"/>
        <v>96.11111111111111</v>
      </c>
      <c r="P54" s="35">
        <v>1.5</v>
      </c>
      <c r="Q54" s="33">
        <f t="shared" si="17"/>
        <v>7</v>
      </c>
      <c r="R54" s="34">
        <f t="shared" si="18"/>
        <v>3.888888888888889</v>
      </c>
      <c r="S54" s="33">
        <f t="shared" si="27"/>
        <v>7</v>
      </c>
      <c r="T54" s="35">
        <v>0</v>
      </c>
    </row>
    <row r="55" spans="1:20" ht="33">
      <c r="A55" s="32" t="s">
        <v>80</v>
      </c>
      <c r="B55" s="35">
        <v>178</v>
      </c>
      <c r="C55" s="35">
        <v>31</v>
      </c>
      <c r="D55" s="35">
        <v>30</v>
      </c>
      <c r="E55" s="33">
        <f t="shared" si="20"/>
        <v>239</v>
      </c>
      <c r="F55" s="35">
        <v>37</v>
      </c>
      <c r="G55" s="34">
        <f t="shared" si="21"/>
        <v>100</v>
      </c>
      <c r="H55" s="35">
        <v>0</v>
      </c>
      <c r="I55" s="34">
        <f t="shared" si="22"/>
        <v>0</v>
      </c>
      <c r="J55" s="35">
        <v>0</v>
      </c>
      <c r="K55" s="34">
        <f t="shared" si="23"/>
        <v>0</v>
      </c>
      <c r="L55" s="33">
        <f t="shared" si="24"/>
        <v>37</v>
      </c>
      <c r="M55" s="35">
        <v>174</v>
      </c>
      <c r="N55" s="33">
        <f t="shared" si="25"/>
        <v>211</v>
      </c>
      <c r="O55" s="34">
        <f t="shared" si="26"/>
        <v>88.28451882845188</v>
      </c>
      <c r="P55" s="35">
        <v>2.12</v>
      </c>
      <c r="Q55" s="33">
        <f t="shared" si="17"/>
        <v>28</v>
      </c>
      <c r="R55" s="34">
        <f t="shared" si="18"/>
        <v>11.715481171548117</v>
      </c>
      <c r="S55" s="33">
        <f t="shared" si="27"/>
        <v>28</v>
      </c>
      <c r="T55" s="35">
        <v>0</v>
      </c>
    </row>
    <row r="56" spans="1:20" ht="33">
      <c r="A56" s="32" t="s">
        <v>81</v>
      </c>
      <c r="B56" s="35">
        <v>150</v>
      </c>
      <c r="C56" s="35">
        <v>15</v>
      </c>
      <c r="D56" s="35">
        <v>28</v>
      </c>
      <c r="E56" s="33">
        <f t="shared" si="20"/>
        <v>193</v>
      </c>
      <c r="F56" s="35">
        <v>32</v>
      </c>
      <c r="G56" s="34">
        <f t="shared" si="21"/>
        <v>100</v>
      </c>
      <c r="H56" s="35">
        <v>0</v>
      </c>
      <c r="I56" s="34">
        <f t="shared" si="22"/>
        <v>0</v>
      </c>
      <c r="J56" s="35">
        <v>0</v>
      </c>
      <c r="K56" s="34">
        <f t="shared" si="23"/>
        <v>0</v>
      </c>
      <c r="L56" s="33">
        <f t="shared" si="24"/>
        <v>32</v>
      </c>
      <c r="M56" s="35">
        <v>151</v>
      </c>
      <c r="N56" s="33">
        <f t="shared" si="25"/>
        <v>183</v>
      </c>
      <c r="O56" s="34">
        <f t="shared" si="26"/>
        <v>94.81865284974094</v>
      </c>
      <c r="P56" s="35">
        <v>1.06</v>
      </c>
      <c r="Q56" s="33">
        <f t="shared" si="17"/>
        <v>10</v>
      </c>
      <c r="R56" s="34">
        <f t="shared" si="18"/>
        <v>5.181347150259067</v>
      </c>
      <c r="S56" s="33">
        <f t="shared" si="27"/>
        <v>10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2021-07-07T08:21:19Z</cp:lastPrinted>
  <dcterms:created xsi:type="dcterms:W3CDTF">2006-06-30T07:22:11Z</dcterms:created>
  <dcterms:modified xsi:type="dcterms:W3CDTF">2021-07-08T03:59:38Z</dcterms:modified>
  <cp:category/>
  <cp:version/>
  <cp:contentType/>
  <cp:contentStatus/>
</cp:coreProperties>
</file>