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<sst xmlns="http://schemas.openxmlformats.org/spreadsheetml/2006/main" count="102" uniqueCount="92">
  <si>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</si>
  <si>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</si>
  <si>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</si>
  <si>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</si>
  <si>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</si>
  <si>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</si>
  <si>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</si>
  <si>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</si>
  <si>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</si>
  <si>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</si>
  <si>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</si>
  <si>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</si>
  <si>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</si>
  <si>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</si>
  <si>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</si>
  <si>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</si>
  <si>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</si>
  <si>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</si>
  <si>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</si>
  <si>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</si>
  <si>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</si>
  <si>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</si>
  <si>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</si>
  <si>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</si>
  <si>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</si>
  <si>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</si>
  <si>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</si>
  <si>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</si>
  <si>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</si>
  <si>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</si>
  <si>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</si>
  <si>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</si>
  <si>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</si>
  <si>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</si>
  <si>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</si>
  <si>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</si>
  <si>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</si>
  <si>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</si>
  <si>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</si>
  <si>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</si>
  <si>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</si>
  <si>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</si>
  <si>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</si>
  <si>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</si>
  <si>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</si>
  <si>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</si>
  <si>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</si>
  <si>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</si>
  <si>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</si>
  <si>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</si>
  <si>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</si>
  <si>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</si>
  <si>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</si>
  <si>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</si>
  <si>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</si>
  <si>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</si>
  <si>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</si>
  <si>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</si>
  <si>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</si>
  <si>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</si>
  <si>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</si>
  <si>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</si>
  <si>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</si>
  <si>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</si>
  <si>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</si>
  <si>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</si>
  <si>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</si>
  <si>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</si>
  <si>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</si>
  <si>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</si>
  <si>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</si>
  <si>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</si>
  <si>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</si>
  <si>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</si>
  <si>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</si>
  <si>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</si>
  <si>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</si>
  <si>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</si>
  <si>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</si>
  <si>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</si>
  <si>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</si>
  <si>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</si>
  <si>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</si>
  <si>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</si>
  <si>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</si>
  <si>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</si>
  <si>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</si>
  <si>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</si>
  <si>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</si>
  <si>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</si>
  <si>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</si>
  <si>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起迄日期:2018/10/01至 2018/10/31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</si>
</sst>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185" fontId="13" fillId="0" borderId="10" xfId="0" applyNumberFormat="1" applyFont="1" applyFill="1" applyBorder="1" applyAlignment="1">
      <alignment horizontal="right"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189" fontId="13" fillId="0" borderId="10" xfId="0" applyNumberFormat="1" applyFont="1" applyFill="1" applyBorder="1" applyAlignment="1">
      <alignment horizontal="right"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11" fillId="0" borderId="11" xfId="0" applyFont="1" applyBorder="1" applyAlignment="1">
      <alignment horizontal="left" vertical="center" wrapText="1"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12" sqref="S12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33399</v>
      </c>
      <c r="C9" s="21">
        <f>SUM(C10:C56)</f>
        <v>4460</v>
      </c>
      <c r="D9" s="21">
        <f>SUM(D10:D56)</f>
        <v>9658</v>
      </c>
      <c r="E9" s="21">
        <f>SUM(E10:E56)</f>
        <v>47517</v>
      </c>
      <c r="F9" s="21">
        <f>SUM(F10:F56)</f>
        <v>11775</v>
      </c>
      <c r="G9" s="22">
        <f>IF(L9=0,"0.00",F9/L9*100)</f>
        <v>89.0426497277677</v>
      </c>
      <c r="H9" s="21">
        <f>SUM(H10:H56)</f>
        <v>1414</v>
      </c>
      <c r="I9" s="23">
        <f>(H9/L9)*100</f>
        <v>10.692679975801573</v>
      </c>
      <c r="J9" s="21">
        <f>SUM(J10:J56)</f>
        <v>35</v>
      </c>
      <c r="K9" s="23">
        <f>(J9/L9)*100</f>
        <v>0.26467029643073203</v>
      </c>
      <c r="L9" s="21">
        <f>F9+H9+J9</f>
        <v>13224</v>
      </c>
      <c r="M9" s="21">
        <f>SUM(M10:M56)</f>
        <v>29838</v>
      </c>
      <c r="N9" s="21">
        <f>L9+M9</f>
        <v>43062</v>
      </c>
      <c r="O9" s="23">
        <f>IF(E9=0,"0.00",N9/E9*100)</f>
        <v>90.62440810657239</v>
      </c>
      <c r="P9" s="23">
        <f>(P10+P11+P12+P13+P14+P15+P16+P17+P18+P19+P20+P21+P22+P23+P24+P25+P26+P27+P28+P29+P30+P31+P32+P33+P34+P35+P36+P37+P38+P39+P40+P41+P42+P43+P44+O45+P48+P49+P50+P51)/IF((42-COUNTIF(P10:P56,0))=0,1,(42-COUNTIF(P10:P56,0)))</f>
        <v>4.659571999714428</v>
      </c>
      <c r="Q9" s="21">
        <v>4455</v>
      </c>
      <c r="R9" s="24">
        <f>IF(E9=0,"0.00",Q9/E9*100)</f>
        <v>9.375591893427615</v>
      </c>
      <c r="S9" s="21">
        <v>4259</v>
      </c>
      <c r="T9" s="25">
        <f>SUM(T10:T56)</f>
        <v>196</v>
      </c>
      <c r="U9" s="5"/>
      <c r="V9" s="5"/>
    </row>
    <row r="10" spans="1:21" ht="16.5" customHeight="1">
      <c r="A10" s="20" t="s">
        <v>66</v>
      </c>
      <c r="B10" s="35">
        <v>958</v>
      </c>
      <c r="C10" s="35">
        <v>42</v>
      </c>
      <c r="D10" s="35">
        <v>131</v>
      </c>
      <c r="E10" s="33">
        <f aca="true" t="shared" si="0" ref="E10:E20">B10+C10+D10</f>
        <v>1131</v>
      </c>
      <c r="F10" s="35">
        <v>405</v>
      </c>
      <c r="G10" s="34">
        <f aca="true" t="shared" si="1" ref="G10:G20">IF(L10=0,0,F10/L10*100)</f>
        <v>97.12230215827337</v>
      </c>
      <c r="H10" s="35">
        <v>12</v>
      </c>
      <c r="I10" s="34">
        <f aca="true" t="shared" si="2" ref="I10:I20">IF(L10=0,0,H10/L10*100)</f>
        <v>2.877697841726619</v>
      </c>
      <c r="J10" s="35">
        <v>0</v>
      </c>
      <c r="K10" s="34">
        <f aca="true" t="shared" si="3" ref="K10:K20">IF(L10=0,0,J10/L10*100)</f>
        <v>0</v>
      </c>
      <c r="L10" s="33">
        <f aca="true" t="shared" si="4" ref="L10:L20">F10+H10+J10</f>
        <v>417</v>
      </c>
      <c r="M10" s="35">
        <v>660</v>
      </c>
      <c r="N10" s="33">
        <f aca="true" t="shared" si="5" ref="N10:N20">L10+M10</f>
        <v>1077</v>
      </c>
      <c r="O10" s="34">
        <f aca="true" t="shared" si="6" ref="O10:O20">IF(E10=0,0,N10/E10*100)</f>
        <v>95.22546419098144</v>
      </c>
      <c r="P10" s="35">
        <v>1.38</v>
      </c>
      <c r="Q10" s="33">
        <f aca="true" t="shared" si="7" ref="Q10:Q28">E10-N10</f>
        <v>54</v>
      </c>
      <c r="R10" s="34">
        <f aca="true" t="shared" si="8" ref="R10:R28">IF(E10=0,0,Q10/E10*100)</f>
        <v>4.774535809018567</v>
      </c>
      <c r="S10" s="33">
        <f aca="true" t="shared" si="9" ref="S10:S20">Q10-T10</f>
        <v>54</v>
      </c>
      <c r="T10" s="35">
        <v>0</v>
      </c>
      <c r="U10" s="36"/>
    </row>
    <row r="11" spans="1:21" ht="16.5" customHeight="1">
      <c r="A11" s="20" t="s">
        <v>67</v>
      </c>
      <c r="B11" s="35">
        <v>514</v>
      </c>
      <c r="C11" s="35">
        <v>59</v>
      </c>
      <c r="D11" s="35">
        <v>121</v>
      </c>
      <c r="E11" s="33">
        <f t="shared" si="0"/>
        <v>694</v>
      </c>
      <c r="F11" s="35">
        <v>134</v>
      </c>
      <c r="G11" s="34">
        <f t="shared" si="1"/>
        <v>88.1578947368421</v>
      </c>
      <c r="H11" s="35">
        <v>18</v>
      </c>
      <c r="I11" s="34">
        <f t="shared" si="2"/>
        <v>11.842105263157894</v>
      </c>
      <c r="J11" s="35">
        <v>0</v>
      </c>
      <c r="K11" s="34">
        <f t="shared" si="3"/>
        <v>0</v>
      </c>
      <c r="L11" s="33">
        <f t="shared" si="4"/>
        <v>152</v>
      </c>
      <c r="M11" s="35">
        <v>502</v>
      </c>
      <c r="N11" s="33">
        <f t="shared" si="5"/>
        <v>654</v>
      </c>
      <c r="O11" s="34">
        <f t="shared" si="6"/>
        <v>94.23631123919309</v>
      </c>
      <c r="P11" s="35">
        <v>3.32</v>
      </c>
      <c r="Q11" s="33">
        <f t="shared" si="7"/>
        <v>40</v>
      </c>
      <c r="R11" s="34">
        <f t="shared" si="8"/>
        <v>5.763688760806916</v>
      </c>
      <c r="S11" s="33">
        <f t="shared" si="9"/>
        <v>40</v>
      </c>
      <c r="T11" s="35">
        <v>0</v>
      </c>
      <c r="U11" s="36"/>
    </row>
    <row r="12" spans="1:21" ht="16.5" customHeight="1">
      <c r="A12" s="20" t="s">
        <v>68</v>
      </c>
      <c r="B12" s="35">
        <v>2304</v>
      </c>
      <c r="C12" s="35">
        <v>304</v>
      </c>
      <c r="D12" s="35">
        <v>752</v>
      </c>
      <c r="E12" s="33">
        <f t="shared" si="0"/>
        <v>3360</v>
      </c>
      <c r="F12" s="35">
        <v>908</v>
      </c>
      <c r="G12" s="34">
        <f t="shared" si="1"/>
        <v>86.72397325692455</v>
      </c>
      <c r="H12" s="35">
        <v>137</v>
      </c>
      <c r="I12" s="34">
        <f t="shared" si="2"/>
        <v>13.085004775549189</v>
      </c>
      <c r="J12" s="35">
        <v>2</v>
      </c>
      <c r="K12" s="34">
        <f t="shared" si="3"/>
        <v>0.19102196752626552</v>
      </c>
      <c r="L12" s="33">
        <f t="shared" si="4"/>
        <v>1047</v>
      </c>
      <c r="M12" s="35">
        <v>1988</v>
      </c>
      <c r="N12" s="33">
        <f t="shared" si="5"/>
        <v>3035</v>
      </c>
      <c r="O12" s="34">
        <f t="shared" si="6"/>
        <v>90.32738095238095</v>
      </c>
      <c r="P12" s="35">
        <v>3.35</v>
      </c>
      <c r="Q12" s="33">
        <f t="shared" si="7"/>
        <v>325</v>
      </c>
      <c r="R12" s="34">
        <f t="shared" si="8"/>
        <v>9.672619047619047</v>
      </c>
      <c r="S12" s="33">
        <f t="shared" si="9"/>
        <v>310</v>
      </c>
      <c r="T12" s="35">
        <v>15</v>
      </c>
      <c r="U12" s="36"/>
    </row>
    <row r="13" spans="1:21" ht="16.5" customHeight="1">
      <c r="A13" s="20" t="s">
        <v>69</v>
      </c>
      <c r="B13" s="35">
        <v>1931</v>
      </c>
      <c r="C13" s="35">
        <v>416</v>
      </c>
      <c r="D13" s="35">
        <v>550</v>
      </c>
      <c r="E13" s="33">
        <f t="shared" si="0"/>
        <v>2897</v>
      </c>
      <c r="F13" s="35">
        <v>631</v>
      </c>
      <c r="G13" s="34">
        <f t="shared" si="1"/>
        <v>75.38829151732378</v>
      </c>
      <c r="H13" s="35">
        <v>204</v>
      </c>
      <c r="I13" s="34">
        <f t="shared" si="2"/>
        <v>24.372759856630825</v>
      </c>
      <c r="J13" s="35">
        <v>2</v>
      </c>
      <c r="K13" s="34">
        <f t="shared" si="3"/>
        <v>0.23894862604540024</v>
      </c>
      <c r="L13" s="33">
        <f t="shared" si="4"/>
        <v>837</v>
      </c>
      <c r="M13" s="35">
        <v>1626</v>
      </c>
      <c r="N13" s="33">
        <f t="shared" si="5"/>
        <v>2463</v>
      </c>
      <c r="O13" s="34">
        <f t="shared" si="6"/>
        <v>85.01898515705902</v>
      </c>
      <c r="P13" s="35">
        <v>4.68</v>
      </c>
      <c r="Q13" s="33">
        <f t="shared" si="7"/>
        <v>434</v>
      </c>
      <c r="R13" s="34">
        <f t="shared" si="8"/>
        <v>14.981014842940974</v>
      </c>
      <c r="S13" s="33">
        <f t="shared" si="9"/>
        <v>404</v>
      </c>
      <c r="T13" s="35">
        <v>30</v>
      </c>
      <c r="U13" s="36"/>
    </row>
    <row r="14" spans="1:21" ht="16.5" customHeight="1">
      <c r="A14" s="20" t="s">
        <v>70</v>
      </c>
      <c r="B14" s="35">
        <v>1735</v>
      </c>
      <c r="C14" s="35">
        <v>220</v>
      </c>
      <c r="D14" s="35">
        <v>248</v>
      </c>
      <c r="E14" s="33">
        <f t="shared" si="0"/>
        <v>2203</v>
      </c>
      <c r="F14" s="35">
        <v>494</v>
      </c>
      <c r="G14" s="34">
        <f t="shared" si="1"/>
        <v>77.79527559055119</v>
      </c>
      <c r="H14" s="35">
        <v>139</v>
      </c>
      <c r="I14" s="34">
        <f t="shared" si="2"/>
        <v>21.88976377952756</v>
      </c>
      <c r="J14" s="35">
        <v>2</v>
      </c>
      <c r="K14" s="34">
        <f t="shared" si="3"/>
        <v>0.31496062992125984</v>
      </c>
      <c r="L14" s="33">
        <f t="shared" si="4"/>
        <v>635</v>
      </c>
      <c r="M14" s="35">
        <v>1357</v>
      </c>
      <c r="N14" s="33">
        <f t="shared" si="5"/>
        <v>1992</v>
      </c>
      <c r="O14" s="34">
        <f t="shared" si="6"/>
        <v>90.42215161143895</v>
      </c>
      <c r="P14" s="35">
        <v>4.35</v>
      </c>
      <c r="Q14" s="33">
        <f t="shared" si="7"/>
        <v>211</v>
      </c>
      <c r="R14" s="34">
        <f t="shared" si="8"/>
        <v>9.577848388561053</v>
      </c>
      <c r="S14" s="33">
        <f t="shared" si="9"/>
        <v>205</v>
      </c>
      <c r="T14" s="35">
        <v>6</v>
      </c>
      <c r="U14" s="8"/>
    </row>
    <row r="15" spans="1:21" ht="16.5" customHeight="1">
      <c r="A15" s="20" t="s">
        <v>75</v>
      </c>
      <c r="B15" s="35">
        <v>1152</v>
      </c>
      <c r="C15" s="35">
        <v>225</v>
      </c>
      <c r="D15" s="35">
        <v>326</v>
      </c>
      <c r="E15" s="33">
        <f t="shared" si="0"/>
        <v>1703</v>
      </c>
      <c r="F15" s="35">
        <v>301</v>
      </c>
      <c r="G15" s="34">
        <f t="shared" si="1"/>
        <v>73.77450980392157</v>
      </c>
      <c r="H15" s="35">
        <v>104</v>
      </c>
      <c r="I15" s="34">
        <f t="shared" si="2"/>
        <v>25.49019607843137</v>
      </c>
      <c r="J15" s="35">
        <v>3</v>
      </c>
      <c r="K15" s="34">
        <f t="shared" si="3"/>
        <v>0.7352941176470588</v>
      </c>
      <c r="L15" s="33">
        <f t="shared" si="4"/>
        <v>408</v>
      </c>
      <c r="M15" s="35">
        <v>1128</v>
      </c>
      <c r="N15" s="33">
        <f t="shared" si="5"/>
        <v>1536</v>
      </c>
      <c r="O15" s="34">
        <f t="shared" si="6"/>
        <v>90.1937756899589</v>
      </c>
      <c r="P15" s="35">
        <v>4.81</v>
      </c>
      <c r="Q15" s="33">
        <f t="shared" si="7"/>
        <v>167</v>
      </c>
      <c r="R15" s="34">
        <f t="shared" si="8"/>
        <v>9.806224310041104</v>
      </c>
      <c r="S15" s="33">
        <f t="shared" si="9"/>
        <v>163</v>
      </c>
      <c r="T15" s="35">
        <v>4</v>
      </c>
      <c r="U15" s="8"/>
    </row>
    <row r="16" spans="1:21" ht="16.5" customHeight="1">
      <c r="A16" s="20" t="s">
        <v>76</v>
      </c>
      <c r="B16" s="35">
        <v>1825</v>
      </c>
      <c r="C16" s="35">
        <v>258</v>
      </c>
      <c r="D16" s="35">
        <v>807</v>
      </c>
      <c r="E16" s="33">
        <f t="shared" si="0"/>
        <v>2890</v>
      </c>
      <c r="F16" s="35">
        <v>860</v>
      </c>
      <c r="G16" s="34">
        <f t="shared" si="1"/>
        <v>79.04411764705883</v>
      </c>
      <c r="H16" s="35">
        <v>225</v>
      </c>
      <c r="I16" s="34">
        <f t="shared" si="2"/>
        <v>20.68014705882353</v>
      </c>
      <c r="J16" s="35">
        <v>3</v>
      </c>
      <c r="K16" s="34">
        <f t="shared" si="3"/>
        <v>0.2757352941176471</v>
      </c>
      <c r="L16" s="33">
        <f t="shared" si="4"/>
        <v>1088</v>
      </c>
      <c r="M16" s="35">
        <v>1574</v>
      </c>
      <c r="N16" s="33">
        <f t="shared" si="5"/>
        <v>2662</v>
      </c>
      <c r="O16" s="34">
        <f t="shared" si="6"/>
        <v>92.11072664359861</v>
      </c>
      <c r="P16" s="35">
        <v>4.47</v>
      </c>
      <c r="Q16" s="33">
        <f t="shared" si="7"/>
        <v>228</v>
      </c>
      <c r="R16" s="34">
        <f t="shared" si="8"/>
        <v>7.889273356401384</v>
      </c>
      <c r="S16" s="33">
        <f t="shared" si="9"/>
        <v>228</v>
      </c>
      <c r="T16" s="35">
        <v>0</v>
      </c>
      <c r="U16" s="8"/>
    </row>
    <row r="17" spans="1:21" ht="16.5" customHeight="1">
      <c r="A17" s="20" t="s">
        <v>71</v>
      </c>
      <c r="B17" s="35">
        <v>378</v>
      </c>
      <c r="C17" s="35">
        <v>20</v>
      </c>
      <c r="D17" s="35">
        <v>133</v>
      </c>
      <c r="E17" s="33">
        <f t="shared" si="0"/>
        <v>531</v>
      </c>
      <c r="F17" s="35">
        <v>101</v>
      </c>
      <c r="G17" s="34">
        <f t="shared" si="1"/>
        <v>93.51851851851852</v>
      </c>
      <c r="H17" s="35">
        <v>7</v>
      </c>
      <c r="I17" s="34">
        <f t="shared" si="2"/>
        <v>6.481481481481481</v>
      </c>
      <c r="J17" s="35">
        <v>0</v>
      </c>
      <c r="K17" s="34">
        <f t="shared" si="3"/>
        <v>0</v>
      </c>
      <c r="L17" s="33">
        <f t="shared" si="4"/>
        <v>108</v>
      </c>
      <c r="M17" s="35">
        <v>402</v>
      </c>
      <c r="N17" s="33">
        <f t="shared" si="5"/>
        <v>510</v>
      </c>
      <c r="O17" s="34">
        <f t="shared" si="6"/>
        <v>96.045197740113</v>
      </c>
      <c r="P17" s="35">
        <v>2.55</v>
      </c>
      <c r="Q17" s="33">
        <f t="shared" si="7"/>
        <v>21</v>
      </c>
      <c r="R17" s="34">
        <f t="shared" si="8"/>
        <v>3.954802259887006</v>
      </c>
      <c r="S17" s="33">
        <f t="shared" si="9"/>
        <v>19</v>
      </c>
      <c r="T17" s="35">
        <v>2</v>
      </c>
      <c r="U17" s="8"/>
    </row>
    <row r="18" spans="1:21" ht="16.5" customHeight="1">
      <c r="A18" s="20" t="s">
        <v>82</v>
      </c>
      <c r="B18" s="35">
        <v>724</v>
      </c>
      <c r="C18" s="35">
        <v>65</v>
      </c>
      <c r="D18" s="35">
        <v>120</v>
      </c>
      <c r="E18" s="33">
        <f t="shared" si="0"/>
        <v>909</v>
      </c>
      <c r="F18" s="35">
        <v>174</v>
      </c>
      <c r="G18" s="34">
        <f t="shared" si="1"/>
        <v>84.46601941747572</v>
      </c>
      <c r="H18" s="35">
        <v>32</v>
      </c>
      <c r="I18" s="34">
        <f t="shared" si="2"/>
        <v>15.53398058252427</v>
      </c>
      <c r="J18" s="35">
        <v>0</v>
      </c>
      <c r="K18" s="34">
        <f t="shared" si="3"/>
        <v>0</v>
      </c>
      <c r="L18" s="33">
        <f t="shared" si="4"/>
        <v>206</v>
      </c>
      <c r="M18" s="35">
        <v>548</v>
      </c>
      <c r="N18" s="33">
        <f t="shared" si="5"/>
        <v>754</v>
      </c>
      <c r="O18" s="34">
        <f t="shared" si="6"/>
        <v>82.94829482948295</v>
      </c>
      <c r="P18" s="35">
        <v>3.86</v>
      </c>
      <c r="Q18" s="33">
        <f t="shared" si="7"/>
        <v>155</v>
      </c>
      <c r="R18" s="34">
        <f t="shared" si="8"/>
        <v>17.05170517051705</v>
      </c>
      <c r="S18" s="33">
        <f t="shared" si="9"/>
        <v>155</v>
      </c>
      <c r="T18" s="35">
        <v>0</v>
      </c>
      <c r="U18" s="8"/>
    </row>
    <row r="19" spans="1:22" ht="16.5" customHeight="1">
      <c r="A19" s="20" t="s">
        <v>83</v>
      </c>
      <c r="B19" s="35">
        <v>485</v>
      </c>
      <c r="C19" s="35">
        <v>101</v>
      </c>
      <c r="D19" s="35">
        <v>118</v>
      </c>
      <c r="E19" s="33">
        <f t="shared" si="0"/>
        <v>704</v>
      </c>
      <c r="F19" s="35">
        <v>114</v>
      </c>
      <c r="G19" s="34">
        <f t="shared" si="1"/>
        <v>91.93548387096774</v>
      </c>
      <c r="H19" s="35">
        <v>8</v>
      </c>
      <c r="I19" s="34">
        <f t="shared" si="2"/>
        <v>6.451612903225806</v>
      </c>
      <c r="J19" s="35">
        <v>2</v>
      </c>
      <c r="K19" s="34">
        <f t="shared" si="3"/>
        <v>1.6129032258064515</v>
      </c>
      <c r="L19" s="33">
        <f t="shared" si="4"/>
        <v>124</v>
      </c>
      <c r="M19" s="35">
        <v>469</v>
      </c>
      <c r="N19" s="33">
        <f t="shared" si="5"/>
        <v>593</v>
      </c>
      <c r="O19" s="34">
        <f t="shared" si="6"/>
        <v>84.23295454545455</v>
      </c>
      <c r="P19" s="35">
        <v>3.18</v>
      </c>
      <c r="Q19" s="33">
        <f t="shared" si="7"/>
        <v>111</v>
      </c>
      <c r="R19" s="34">
        <f t="shared" si="8"/>
        <v>15.767045454545455</v>
      </c>
      <c r="S19" s="33">
        <f t="shared" si="9"/>
        <v>85</v>
      </c>
      <c r="T19" s="35">
        <v>26</v>
      </c>
      <c r="U19" s="8"/>
      <c r="V19" s="12"/>
    </row>
    <row r="20" spans="1:22" ht="16.5" customHeight="1">
      <c r="A20" s="20" t="s">
        <v>72</v>
      </c>
      <c r="B20" s="35">
        <v>275</v>
      </c>
      <c r="C20" s="35">
        <v>11</v>
      </c>
      <c r="D20" s="35">
        <v>8</v>
      </c>
      <c r="E20" s="33">
        <f t="shared" si="0"/>
        <v>294</v>
      </c>
      <c r="F20" s="35">
        <v>9</v>
      </c>
      <c r="G20" s="34">
        <f t="shared" si="1"/>
        <v>100</v>
      </c>
      <c r="H20" s="35">
        <v>0</v>
      </c>
      <c r="I20" s="34">
        <f t="shared" si="2"/>
        <v>0</v>
      </c>
      <c r="J20" s="35">
        <v>0</v>
      </c>
      <c r="K20" s="34">
        <f t="shared" si="3"/>
        <v>0</v>
      </c>
      <c r="L20" s="33">
        <f t="shared" si="4"/>
        <v>9</v>
      </c>
      <c r="M20" s="35">
        <v>250</v>
      </c>
      <c r="N20" s="33">
        <f t="shared" si="5"/>
        <v>259</v>
      </c>
      <c r="O20" s="34">
        <f t="shared" si="6"/>
        <v>88.09523809523809</v>
      </c>
      <c r="P20" s="35">
        <v>1.94</v>
      </c>
      <c r="Q20" s="33">
        <f t="shared" si="7"/>
        <v>35</v>
      </c>
      <c r="R20" s="34">
        <f t="shared" si="8"/>
        <v>11.904761904761903</v>
      </c>
      <c r="S20" s="33">
        <f t="shared" si="9"/>
        <v>35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1249</v>
      </c>
      <c r="C21" s="35">
        <v>207</v>
      </c>
      <c r="D21" s="35">
        <v>327</v>
      </c>
      <c r="E21" s="33">
        <f aca="true" t="shared" si="10" ref="E21:E28">B21+C21+D21</f>
        <v>1783</v>
      </c>
      <c r="F21" s="35">
        <v>407</v>
      </c>
      <c r="G21" s="34">
        <f aca="true" t="shared" si="11" ref="G21:G28">IF(L21=0,0,F21/L21*100)</f>
        <v>92.29024943310658</v>
      </c>
      <c r="H21" s="35">
        <v>29</v>
      </c>
      <c r="I21" s="34">
        <f aca="true" t="shared" si="12" ref="I21:I28">IF(L21=0,0,H21/L21*100)</f>
        <v>6.575963718820861</v>
      </c>
      <c r="J21" s="35">
        <v>5</v>
      </c>
      <c r="K21" s="34">
        <f aca="true" t="shared" si="13" ref="K21:K28">IF(L21=0,0,J21/L21*100)</f>
        <v>1.1337868480725624</v>
      </c>
      <c r="L21" s="33">
        <f aca="true" t="shared" si="14" ref="L21:L28">F21+H21+J21</f>
        <v>441</v>
      </c>
      <c r="M21" s="35">
        <v>1147</v>
      </c>
      <c r="N21" s="33">
        <f aca="true" t="shared" si="15" ref="N21:N28">L21+M21</f>
        <v>1588</v>
      </c>
      <c r="O21" s="34">
        <f aca="true" t="shared" si="16" ref="O21:O28">IF(E21=0,0,N21/E21*100)</f>
        <v>89.06337633202467</v>
      </c>
      <c r="P21" s="35">
        <v>2.45</v>
      </c>
      <c r="Q21" s="33">
        <f t="shared" si="7"/>
        <v>195</v>
      </c>
      <c r="R21" s="34">
        <f t="shared" si="8"/>
        <v>10.936623667975324</v>
      </c>
      <c r="S21" s="33">
        <f aca="true" t="shared" si="17" ref="S21:S28">Q21-T21</f>
        <v>195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950</v>
      </c>
      <c r="C22" s="35">
        <v>72</v>
      </c>
      <c r="D22" s="35">
        <v>425</v>
      </c>
      <c r="E22" s="33">
        <f t="shared" si="10"/>
        <v>1447</v>
      </c>
      <c r="F22" s="35">
        <v>507</v>
      </c>
      <c r="G22" s="34">
        <f t="shared" si="11"/>
        <v>97.31285988483685</v>
      </c>
      <c r="H22" s="35">
        <v>14</v>
      </c>
      <c r="I22" s="34">
        <f t="shared" si="12"/>
        <v>2.6871401151631478</v>
      </c>
      <c r="J22" s="35">
        <v>0</v>
      </c>
      <c r="K22" s="34">
        <f t="shared" si="13"/>
        <v>0</v>
      </c>
      <c r="L22" s="33">
        <f t="shared" si="14"/>
        <v>521</v>
      </c>
      <c r="M22" s="35">
        <v>846</v>
      </c>
      <c r="N22" s="33">
        <f t="shared" si="15"/>
        <v>1367</v>
      </c>
      <c r="O22" s="34">
        <f t="shared" si="16"/>
        <v>94.47131997235661</v>
      </c>
      <c r="P22" s="35">
        <v>1.03</v>
      </c>
      <c r="Q22" s="33">
        <f t="shared" si="7"/>
        <v>80</v>
      </c>
      <c r="R22" s="34">
        <f t="shared" si="8"/>
        <v>5.5286800276434</v>
      </c>
      <c r="S22" s="33">
        <f t="shared" si="17"/>
        <v>80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1771</v>
      </c>
      <c r="C23" s="35">
        <v>172</v>
      </c>
      <c r="D23" s="35">
        <v>319</v>
      </c>
      <c r="E23" s="33">
        <f t="shared" si="10"/>
        <v>2262</v>
      </c>
      <c r="F23" s="35">
        <v>638</v>
      </c>
      <c r="G23" s="34">
        <f t="shared" si="11"/>
        <v>92.73255813953489</v>
      </c>
      <c r="H23" s="35">
        <v>49</v>
      </c>
      <c r="I23" s="34">
        <f t="shared" si="12"/>
        <v>7.122093023255814</v>
      </c>
      <c r="J23" s="35">
        <v>1</v>
      </c>
      <c r="K23" s="34">
        <f t="shared" si="13"/>
        <v>0.14534883720930233</v>
      </c>
      <c r="L23" s="33">
        <f t="shared" si="14"/>
        <v>688</v>
      </c>
      <c r="M23" s="35">
        <v>1390</v>
      </c>
      <c r="N23" s="33">
        <f t="shared" si="15"/>
        <v>2078</v>
      </c>
      <c r="O23" s="34">
        <f t="shared" si="16"/>
        <v>91.8656056587091</v>
      </c>
      <c r="P23" s="35">
        <v>2.54</v>
      </c>
      <c r="Q23" s="33">
        <f t="shared" si="7"/>
        <v>184</v>
      </c>
      <c r="R23" s="34">
        <f t="shared" si="8"/>
        <v>8.134394341290893</v>
      </c>
      <c r="S23" s="33">
        <f t="shared" si="17"/>
        <v>182</v>
      </c>
      <c r="T23" s="35">
        <v>2</v>
      </c>
      <c r="U23" s="30"/>
      <c r="V23" s="12"/>
    </row>
    <row r="24" spans="1:22" ht="16.5" customHeight="1">
      <c r="A24" s="20" t="s">
        <v>42</v>
      </c>
      <c r="B24" s="35">
        <v>1402</v>
      </c>
      <c r="C24" s="35">
        <v>155</v>
      </c>
      <c r="D24" s="35">
        <v>319</v>
      </c>
      <c r="E24" s="33">
        <f t="shared" si="10"/>
        <v>1876</v>
      </c>
      <c r="F24" s="35">
        <v>527</v>
      </c>
      <c r="G24" s="34">
        <f t="shared" si="11"/>
        <v>91.65217391304348</v>
      </c>
      <c r="H24" s="35">
        <v>48</v>
      </c>
      <c r="I24" s="34">
        <f t="shared" si="12"/>
        <v>8.347826086956523</v>
      </c>
      <c r="J24" s="35">
        <v>0</v>
      </c>
      <c r="K24" s="34">
        <f t="shared" si="13"/>
        <v>0</v>
      </c>
      <c r="L24" s="33">
        <f t="shared" si="14"/>
        <v>575</v>
      </c>
      <c r="M24" s="35">
        <v>1171</v>
      </c>
      <c r="N24" s="33">
        <f t="shared" si="15"/>
        <v>1746</v>
      </c>
      <c r="O24" s="34">
        <f t="shared" si="16"/>
        <v>93.07036247334754</v>
      </c>
      <c r="P24" s="35">
        <v>2.46</v>
      </c>
      <c r="Q24" s="33">
        <f t="shared" si="7"/>
        <v>130</v>
      </c>
      <c r="R24" s="34">
        <f t="shared" si="8"/>
        <v>6.929637526652452</v>
      </c>
      <c r="S24" s="33">
        <f t="shared" si="17"/>
        <v>130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1240</v>
      </c>
      <c r="C25" s="35">
        <v>160</v>
      </c>
      <c r="D25" s="35">
        <v>290</v>
      </c>
      <c r="E25" s="33">
        <f t="shared" si="10"/>
        <v>1690</v>
      </c>
      <c r="F25" s="35">
        <v>504</v>
      </c>
      <c r="G25" s="34">
        <f t="shared" si="11"/>
        <v>95.63567362428842</v>
      </c>
      <c r="H25" s="35">
        <v>23</v>
      </c>
      <c r="I25" s="34">
        <f t="shared" si="12"/>
        <v>4.364326375711575</v>
      </c>
      <c r="J25" s="35">
        <v>0</v>
      </c>
      <c r="K25" s="34">
        <f t="shared" si="13"/>
        <v>0</v>
      </c>
      <c r="L25" s="33">
        <f t="shared" si="14"/>
        <v>527</v>
      </c>
      <c r="M25" s="35">
        <v>949</v>
      </c>
      <c r="N25" s="33">
        <f t="shared" si="15"/>
        <v>1476</v>
      </c>
      <c r="O25" s="34">
        <f t="shared" si="16"/>
        <v>87.33727810650888</v>
      </c>
      <c r="P25" s="35">
        <v>1.9</v>
      </c>
      <c r="Q25" s="33">
        <f t="shared" si="7"/>
        <v>214</v>
      </c>
      <c r="R25" s="34">
        <f t="shared" si="8"/>
        <v>12.662721893491124</v>
      </c>
      <c r="S25" s="33">
        <f t="shared" si="17"/>
        <v>214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665</v>
      </c>
      <c r="C26" s="35">
        <v>111</v>
      </c>
      <c r="D26" s="35">
        <v>379</v>
      </c>
      <c r="E26" s="33">
        <f t="shared" si="10"/>
        <v>1155</v>
      </c>
      <c r="F26" s="35">
        <v>294</v>
      </c>
      <c r="G26" s="34">
        <f t="shared" si="11"/>
        <v>96.71052631578947</v>
      </c>
      <c r="H26" s="35">
        <v>10</v>
      </c>
      <c r="I26" s="34">
        <f t="shared" si="12"/>
        <v>3.289473684210526</v>
      </c>
      <c r="J26" s="35">
        <v>0</v>
      </c>
      <c r="K26" s="34">
        <f t="shared" si="13"/>
        <v>0</v>
      </c>
      <c r="L26" s="33">
        <f t="shared" si="14"/>
        <v>304</v>
      </c>
      <c r="M26" s="35">
        <v>768</v>
      </c>
      <c r="N26" s="33">
        <f t="shared" si="15"/>
        <v>1072</v>
      </c>
      <c r="O26" s="34">
        <f t="shared" si="16"/>
        <v>92.81385281385282</v>
      </c>
      <c r="P26" s="35">
        <v>1.99</v>
      </c>
      <c r="Q26" s="33">
        <f t="shared" si="7"/>
        <v>83</v>
      </c>
      <c r="R26" s="34">
        <f t="shared" si="8"/>
        <v>7.186147186147187</v>
      </c>
      <c r="S26" s="33">
        <f t="shared" si="17"/>
        <v>83</v>
      </c>
      <c r="T26" s="35">
        <v>0</v>
      </c>
    </row>
    <row r="27" spans="1:21" s="5" customFormat="1" ht="16.5" customHeight="1">
      <c r="A27" s="20" t="s">
        <v>61</v>
      </c>
      <c r="B27" s="35">
        <v>772</v>
      </c>
      <c r="C27" s="35">
        <v>102</v>
      </c>
      <c r="D27" s="35">
        <v>429</v>
      </c>
      <c r="E27" s="33">
        <f t="shared" si="10"/>
        <v>1303</v>
      </c>
      <c r="F27" s="35">
        <v>472</v>
      </c>
      <c r="G27" s="34">
        <f t="shared" si="11"/>
        <v>95.16129032258065</v>
      </c>
      <c r="H27" s="35">
        <v>20</v>
      </c>
      <c r="I27" s="34">
        <f t="shared" si="12"/>
        <v>4.032258064516129</v>
      </c>
      <c r="J27" s="35">
        <v>4</v>
      </c>
      <c r="K27" s="34">
        <f t="shared" si="13"/>
        <v>0.8064516129032258</v>
      </c>
      <c r="L27" s="33">
        <f t="shared" si="14"/>
        <v>496</v>
      </c>
      <c r="M27" s="35">
        <v>701</v>
      </c>
      <c r="N27" s="33">
        <f t="shared" si="15"/>
        <v>1197</v>
      </c>
      <c r="O27" s="34">
        <f t="shared" si="16"/>
        <v>91.86492709132771</v>
      </c>
      <c r="P27" s="35">
        <v>1.78</v>
      </c>
      <c r="Q27" s="33">
        <f t="shared" si="7"/>
        <v>106</v>
      </c>
      <c r="R27" s="34">
        <f t="shared" si="8"/>
        <v>8.135072908672294</v>
      </c>
      <c r="S27" s="33">
        <f t="shared" si="17"/>
        <v>106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562</v>
      </c>
      <c r="C28" s="35">
        <v>58</v>
      </c>
      <c r="D28" s="35">
        <v>225</v>
      </c>
      <c r="E28" s="33">
        <f t="shared" si="10"/>
        <v>845</v>
      </c>
      <c r="F28" s="35">
        <v>158</v>
      </c>
      <c r="G28" s="34">
        <f t="shared" si="11"/>
        <v>94.61077844311377</v>
      </c>
      <c r="H28" s="35">
        <v>8</v>
      </c>
      <c r="I28" s="34">
        <f t="shared" si="12"/>
        <v>4.790419161676647</v>
      </c>
      <c r="J28" s="35">
        <v>1</v>
      </c>
      <c r="K28" s="34">
        <f t="shared" si="13"/>
        <v>0.5988023952095809</v>
      </c>
      <c r="L28" s="33">
        <f t="shared" si="14"/>
        <v>167</v>
      </c>
      <c r="M28" s="35">
        <v>617</v>
      </c>
      <c r="N28" s="33">
        <f t="shared" si="15"/>
        <v>784</v>
      </c>
      <c r="O28" s="34">
        <f t="shared" si="16"/>
        <v>92.7810650887574</v>
      </c>
      <c r="P28" s="35">
        <v>2.18</v>
      </c>
      <c r="Q28" s="33">
        <f t="shared" si="7"/>
        <v>61</v>
      </c>
      <c r="R28" s="34">
        <f t="shared" si="8"/>
        <v>7.218934911242604</v>
      </c>
      <c r="S28" s="33">
        <f t="shared" si="17"/>
        <v>61</v>
      </c>
      <c r="T28" s="35">
        <v>0</v>
      </c>
      <c r="U28" s="36"/>
    </row>
    <row r="29" spans="1:21" s="4" customFormat="1" ht="17.25" customHeight="1">
      <c r="A29" s="27" t="s">
        <v>84</v>
      </c>
      <c r="B29" s="39">
        <v>909</v>
      </c>
      <c r="C29" s="39">
        <v>86</v>
      </c>
      <c r="D29" s="39">
        <v>190</v>
      </c>
      <c r="E29" s="40">
        <v>1185</v>
      </c>
      <c r="F29" s="39">
        <v>240</v>
      </c>
      <c r="G29" s="41">
        <v>100</v>
      </c>
      <c r="H29" s="39">
        <v>0</v>
      </c>
      <c r="I29" s="41">
        <v>0</v>
      </c>
      <c r="J29" s="39">
        <v>0</v>
      </c>
      <c r="K29" s="41">
        <v>0</v>
      </c>
      <c r="L29" s="40">
        <v>240</v>
      </c>
      <c r="M29" s="39">
        <v>838</v>
      </c>
      <c r="N29" s="39">
        <v>1078</v>
      </c>
      <c r="O29" s="42">
        <v>90.97</v>
      </c>
      <c r="P29" s="43">
        <v>1.1</v>
      </c>
      <c r="Q29" s="44">
        <v>107</v>
      </c>
      <c r="R29" s="45">
        <v>9.03</v>
      </c>
      <c r="S29" s="44">
        <v>107</v>
      </c>
      <c r="T29" s="47">
        <v>0</v>
      </c>
      <c r="U29" s="36"/>
    </row>
    <row r="30" spans="1:21" s="4" customFormat="1" ht="16.5" customHeight="1">
      <c r="A30" s="27" t="s">
        <v>86</v>
      </c>
      <c r="B30" s="35">
        <v>1257</v>
      </c>
      <c r="C30" s="35">
        <v>218</v>
      </c>
      <c r="D30" s="35">
        <v>403</v>
      </c>
      <c r="E30" s="33">
        <f>B30+C30+D30</f>
        <v>1878</v>
      </c>
      <c r="F30" s="35">
        <v>360</v>
      </c>
      <c r="G30" s="34">
        <f>IF(L30=0,0,F30/L30*100)</f>
        <v>85.5106888361045</v>
      </c>
      <c r="H30" s="35">
        <v>60</v>
      </c>
      <c r="I30" s="34">
        <f>IF(L30=0,0,H30/L30*100)</f>
        <v>14.251781472684085</v>
      </c>
      <c r="J30" s="35">
        <v>1</v>
      </c>
      <c r="K30" s="34">
        <f>IF(L30=0,0,J30/L30*100)</f>
        <v>0.23752969121140144</v>
      </c>
      <c r="L30" s="33">
        <f>F30+H30+J30</f>
        <v>421</v>
      </c>
      <c r="M30" s="35">
        <v>1217</v>
      </c>
      <c r="N30" s="33">
        <f>L30+M30</f>
        <v>1638</v>
      </c>
      <c r="O30" s="34">
        <f>IF(E30=0,0,N30/E30*100)</f>
        <v>87.22044728434504</v>
      </c>
      <c r="P30" s="35">
        <v>3.87</v>
      </c>
      <c r="Q30" s="33">
        <f aca="true" t="shared" si="18" ref="Q30:Q56">E30-N30</f>
        <v>240</v>
      </c>
      <c r="R30" s="34">
        <f aca="true" t="shared" si="19" ref="R30:R56">IF(E30=0,0,Q30/E30*100)</f>
        <v>12.779552715654951</v>
      </c>
      <c r="S30" s="33">
        <f>Q30-T30</f>
        <v>236</v>
      </c>
      <c r="T30" s="35">
        <v>4</v>
      </c>
      <c r="U30" s="36"/>
    </row>
    <row r="31" spans="1:21" s="4" customFormat="1" ht="16.5" customHeight="1">
      <c r="A31" s="27" t="s">
        <v>87</v>
      </c>
      <c r="B31" s="35">
        <v>1178</v>
      </c>
      <c r="C31" s="35">
        <v>141</v>
      </c>
      <c r="D31" s="35">
        <v>238</v>
      </c>
      <c r="E31" s="33">
        <f>B31+C31+D31</f>
        <v>1557</v>
      </c>
      <c r="F31" s="35">
        <v>384</v>
      </c>
      <c r="G31" s="34">
        <f>IF(L31=0,0,F31/L31*100)</f>
        <v>93.8875305623472</v>
      </c>
      <c r="H31" s="35">
        <v>25</v>
      </c>
      <c r="I31" s="34">
        <f>IF(L31=0,0,H31/L31*100)</f>
        <v>6.112469437652812</v>
      </c>
      <c r="J31" s="35">
        <v>0</v>
      </c>
      <c r="K31" s="34">
        <f>IF(L31=0,0,J31/L31*100)</f>
        <v>0</v>
      </c>
      <c r="L31" s="33">
        <f>F31+H31+J31</f>
        <v>409</v>
      </c>
      <c r="M31" s="35">
        <v>1012</v>
      </c>
      <c r="N31" s="33">
        <f>L31+M31</f>
        <v>1421</v>
      </c>
      <c r="O31" s="34">
        <f>IF(E31=0,0,N31/E31*100)</f>
        <v>91.26525369299937</v>
      </c>
      <c r="P31" s="35">
        <v>2.45</v>
      </c>
      <c r="Q31" s="33">
        <f t="shared" si="18"/>
        <v>136</v>
      </c>
      <c r="R31" s="34">
        <f t="shared" si="19"/>
        <v>8.734746307000641</v>
      </c>
      <c r="S31" s="33">
        <f>Q31-T31</f>
        <v>136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1768</v>
      </c>
      <c r="C32" s="35">
        <v>156</v>
      </c>
      <c r="D32" s="35">
        <v>511</v>
      </c>
      <c r="E32" s="33">
        <f>B32+C32+D32</f>
        <v>2435</v>
      </c>
      <c r="F32" s="35">
        <v>862</v>
      </c>
      <c r="G32" s="34">
        <f>IF(L32=0,0,F32/L32*100)</f>
        <v>98.40182648401826</v>
      </c>
      <c r="H32" s="35">
        <v>12</v>
      </c>
      <c r="I32" s="34">
        <f>IF(L32=0,0,H32/L32*100)</f>
        <v>1.36986301369863</v>
      </c>
      <c r="J32" s="35">
        <v>2</v>
      </c>
      <c r="K32" s="34">
        <f>IF(L32=0,0,J32/L32*100)</f>
        <v>0.228310502283105</v>
      </c>
      <c r="L32" s="33">
        <f>F32+H32+J32</f>
        <v>876</v>
      </c>
      <c r="M32" s="35">
        <v>1421</v>
      </c>
      <c r="N32" s="33">
        <f>L32+M32</f>
        <v>2297</v>
      </c>
      <c r="O32" s="34">
        <f>IF(E32=0,0,N32/E32*100)</f>
        <v>94.33264887063655</v>
      </c>
      <c r="P32" s="35">
        <v>1.5</v>
      </c>
      <c r="Q32" s="33">
        <f t="shared" si="18"/>
        <v>138</v>
      </c>
      <c r="R32" s="34">
        <f t="shared" si="19"/>
        <v>5.66735112936345</v>
      </c>
      <c r="S32" s="33">
        <f>Q32-T32</f>
        <v>138</v>
      </c>
      <c r="T32" s="35">
        <v>0</v>
      </c>
      <c r="U32" s="36"/>
    </row>
    <row r="33" spans="1:22" ht="16.5" customHeight="1">
      <c r="A33" s="20" t="s">
        <v>44</v>
      </c>
      <c r="B33" s="35">
        <v>230</v>
      </c>
      <c r="C33" s="35">
        <v>36</v>
      </c>
      <c r="D33" s="35">
        <v>41</v>
      </c>
      <c r="E33" s="33">
        <f aca="true" t="shared" si="20" ref="E33:E46">B33+C33+D33</f>
        <v>307</v>
      </c>
      <c r="F33" s="35">
        <v>27</v>
      </c>
      <c r="G33" s="34">
        <f aca="true" t="shared" si="21" ref="G33:G46">IF(L33=0,0,F33/L33*100)</f>
        <v>58.69565217391305</v>
      </c>
      <c r="H33" s="35">
        <v>19</v>
      </c>
      <c r="I33" s="34">
        <f aca="true" t="shared" si="22" ref="I33:I46">IF(L33=0,0,H33/L33*100)</f>
        <v>41.30434782608695</v>
      </c>
      <c r="J33" s="35">
        <v>0</v>
      </c>
      <c r="K33" s="34">
        <f aca="true" t="shared" si="23" ref="K33:K46">IF(L33=0,0,J33/L33*100)</f>
        <v>0</v>
      </c>
      <c r="L33" s="33">
        <f aca="true" t="shared" si="24" ref="L33:L46">F33+H33+J33</f>
        <v>46</v>
      </c>
      <c r="M33" s="35">
        <v>218</v>
      </c>
      <c r="N33" s="33">
        <f aca="true" t="shared" si="25" ref="N33:N46">L33+M33</f>
        <v>264</v>
      </c>
      <c r="O33" s="34">
        <f aca="true" t="shared" si="26" ref="O33:O46">IF(E33=0,0,N33/E33*100)</f>
        <v>85.99348534201955</v>
      </c>
      <c r="P33" s="35">
        <v>4.49</v>
      </c>
      <c r="Q33" s="33">
        <f t="shared" si="18"/>
        <v>43</v>
      </c>
      <c r="R33" s="34">
        <f t="shared" si="19"/>
        <v>14.006514657980457</v>
      </c>
      <c r="S33" s="33">
        <f aca="true" t="shared" si="27" ref="S33:S46">Q33-T33</f>
        <v>28</v>
      </c>
      <c r="T33" s="35">
        <v>15</v>
      </c>
      <c r="U33" s="12"/>
      <c r="V33" s="5"/>
    </row>
    <row r="34" spans="1:20" ht="16.5" customHeight="1">
      <c r="A34" s="20" t="s">
        <v>45</v>
      </c>
      <c r="B34" s="35">
        <v>306</v>
      </c>
      <c r="C34" s="35">
        <v>38</v>
      </c>
      <c r="D34" s="35">
        <v>285</v>
      </c>
      <c r="E34" s="33">
        <f t="shared" si="20"/>
        <v>629</v>
      </c>
      <c r="F34" s="35">
        <v>168</v>
      </c>
      <c r="G34" s="34">
        <f t="shared" si="21"/>
        <v>98.24561403508771</v>
      </c>
      <c r="H34" s="35">
        <v>3</v>
      </c>
      <c r="I34" s="34">
        <f t="shared" si="22"/>
        <v>1.7543859649122806</v>
      </c>
      <c r="J34" s="35">
        <v>0</v>
      </c>
      <c r="K34" s="34">
        <f t="shared" si="23"/>
        <v>0</v>
      </c>
      <c r="L34" s="33">
        <f t="shared" si="24"/>
        <v>171</v>
      </c>
      <c r="M34" s="35">
        <v>422</v>
      </c>
      <c r="N34" s="33">
        <f t="shared" si="25"/>
        <v>593</v>
      </c>
      <c r="O34" s="34">
        <f t="shared" si="26"/>
        <v>94.27662957074722</v>
      </c>
      <c r="P34" s="35">
        <v>0.82</v>
      </c>
      <c r="Q34" s="33">
        <f t="shared" si="18"/>
        <v>36</v>
      </c>
      <c r="R34" s="34">
        <f t="shared" si="19"/>
        <v>5.723370429252783</v>
      </c>
      <c r="S34" s="33">
        <f t="shared" si="27"/>
        <v>36</v>
      </c>
      <c r="T34" s="35">
        <v>0</v>
      </c>
    </row>
    <row r="35" spans="1:20" ht="16.5" customHeight="1">
      <c r="A35" s="20" t="s">
        <v>46</v>
      </c>
      <c r="B35" s="35">
        <v>205</v>
      </c>
      <c r="C35" s="35">
        <v>15</v>
      </c>
      <c r="D35" s="35">
        <v>30</v>
      </c>
      <c r="E35" s="33">
        <f t="shared" si="20"/>
        <v>250</v>
      </c>
      <c r="F35" s="35">
        <v>27</v>
      </c>
      <c r="G35" s="34">
        <f t="shared" si="21"/>
        <v>96.42857142857143</v>
      </c>
      <c r="H35" s="35">
        <v>1</v>
      </c>
      <c r="I35" s="34">
        <f t="shared" si="22"/>
        <v>3.571428571428571</v>
      </c>
      <c r="J35" s="35">
        <v>0</v>
      </c>
      <c r="K35" s="34">
        <f t="shared" si="23"/>
        <v>0</v>
      </c>
      <c r="L35" s="33">
        <f t="shared" si="24"/>
        <v>28</v>
      </c>
      <c r="M35" s="35">
        <v>209</v>
      </c>
      <c r="N35" s="33">
        <f t="shared" si="25"/>
        <v>237</v>
      </c>
      <c r="O35" s="34">
        <f t="shared" si="26"/>
        <v>94.8</v>
      </c>
      <c r="P35" s="35">
        <v>1.5</v>
      </c>
      <c r="Q35" s="33">
        <f t="shared" si="18"/>
        <v>13</v>
      </c>
      <c r="R35" s="34">
        <f t="shared" si="19"/>
        <v>5.2</v>
      </c>
      <c r="S35" s="33">
        <f t="shared" si="27"/>
        <v>13</v>
      </c>
      <c r="T35" s="35">
        <v>0</v>
      </c>
    </row>
    <row r="36" spans="1:20" ht="16.5" customHeight="1">
      <c r="A36" s="20" t="s">
        <v>47</v>
      </c>
      <c r="B36" s="35">
        <v>371</v>
      </c>
      <c r="C36" s="35">
        <v>73</v>
      </c>
      <c r="D36" s="35">
        <v>126</v>
      </c>
      <c r="E36" s="33">
        <f t="shared" si="20"/>
        <v>570</v>
      </c>
      <c r="F36" s="35">
        <v>105</v>
      </c>
      <c r="G36" s="34">
        <f t="shared" si="21"/>
        <v>85.36585365853658</v>
      </c>
      <c r="H36" s="35">
        <v>17</v>
      </c>
      <c r="I36" s="34">
        <f t="shared" si="22"/>
        <v>13.821138211382115</v>
      </c>
      <c r="J36" s="35">
        <v>1</v>
      </c>
      <c r="K36" s="34">
        <f t="shared" si="23"/>
        <v>0.8130081300813009</v>
      </c>
      <c r="L36" s="33">
        <f t="shared" si="24"/>
        <v>123</v>
      </c>
      <c r="M36" s="35">
        <v>403</v>
      </c>
      <c r="N36" s="33">
        <f t="shared" si="25"/>
        <v>526</v>
      </c>
      <c r="O36" s="34">
        <f t="shared" si="26"/>
        <v>92.28070175438596</v>
      </c>
      <c r="P36" s="35">
        <v>3.53</v>
      </c>
      <c r="Q36" s="33">
        <f t="shared" si="18"/>
        <v>44</v>
      </c>
      <c r="R36" s="34">
        <f t="shared" si="19"/>
        <v>7.719298245614035</v>
      </c>
      <c r="S36" s="33">
        <f t="shared" si="27"/>
        <v>44</v>
      </c>
      <c r="T36" s="35">
        <v>0</v>
      </c>
    </row>
    <row r="37" spans="1:20" ht="16.5" customHeight="1">
      <c r="A37" s="29" t="s">
        <v>48</v>
      </c>
      <c r="B37" s="35">
        <v>215</v>
      </c>
      <c r="C37" s="35">
        <v>16</v>
      </c>
      <c r="D37" s="35">
        <v>25</v>
      </c>
      <c r="E37" s="33">
        <f t="shared" si="20"/>
        <v>256</v>
      </c>
      <c r="F37" s="35">
        <v>26</v>
      </c>
      <c r="G37" s="34">
        <f t="shared" si="21"/>
        <v>92.85714285714286</v>
      </c>
      <c r="H37" s="35">
        <v>2</v>
      </c>
      <c r="I37" s="34">
        <f t="shared" si="22"/>
        <v>7.142857142857142</v>
      </c>
      <c r="J37" s="35">
        <v>0</v>
      </c>
      <c r="K37" s="34">
        <f t="shared" si="23"/>
        <v>0</v>
      </c>
      <c r="L37" s="33">
        <f t="shared" si="24"/>
        <v>28</v>
      </c>
      <c r="M37" s="35">
        <v>216</v>
      </c>
      <c r="N37" s="33">
        <f t="shared" si="25"/>
        <v>244</v>
      </c>
      <c r="O37" s="34">
        <f t="shared" si="26"/>
        <v>95.3125</v>
      </c>
      <c r="P37" s="35">
        <v>2.02</v>
      </c>
      <c r="Q37" s="33">
        <f t="shared" si="18"/>
        <v>12</v>
      </c>
      <c r="R37" s="34">
        <f t="shared" si="19"/>
        <v>4.6875</v>
      </c>
      <c r="S37" s="33">
        <f t="shared" si="27"/>
        <v>11</v>
      </c>
      <c r="T37" s="35">
        <v>1</v>
      </c>
    </row>
    <row r="38" spans="1:20" ht="16.5" customHeight="1">
      <c r="A38" s="20" t="s">
        <v>49</v>
      </c>
      <c r="B38" s="35">
        <v>313</v>
      </c>
      <c r="C38" s="35">
        <v>12</v>
      </c>
      <c r="D38" s="35">
        <v>59</v>
      </c>
      <c r="E38" s="33">
        <f t="shared" si="20"/>
        <v>384</v>
      </c>
      <c r="F38" s="35">
        <v>58</v>
      </c>
      <c r="G38" s="34">
        <f t="shared" si="21"/>
        <v>100</v>
      </c>
      <c r="H38" s="35">
        <v>0</v>
      </c>
      <c r="I38" s="34">
        <f t="shared" si="22"/>
        <v>0</v>
      </c>
      <c r="J38" s="35">
        <v>0</v>
      </c>
      <c r="K38" s="34">
        <f t="shared" si="23"/>
        <v>0</v>
      </c>
      <c r="L38" s="33">
        <f t="shared" si="24"/>
        <v>58</v>
      </c>
      <c r="M38" s="35">
        <v>303</v>
      </c>
      <c r="N38" s="33">
        <f t="shared" si="25"/>
        <v>361</v>
      </c>
      <c r="O38" s="34">
        <f t="shared" si="26"/>
        <v>94.01041666666666</v>
      </c>
      <c r="P38" s="35">
        <v>1.28</v>
      </c>
      <c r="Q38" s="33">
        <f t="shared" si="18"/>
        <v>23</v>
      </c>
      <c r="R38" s="34">
        <f t="shared" si="19"/>
        <v>5.989583333333334</v>
      </c>
      <c r="S38" s="33">
        <f t="shared" si="27"/>
        <v>23</v>
      </c>
      <c r="T38" s="35">
        <v>0</v>
      </c>
    </row>
    <row r="39" spans="1:20" ht="16.5" customHeight="1">
      <c r="A39" s="20" t="s">
        <v>50</v>
      </c>
      <c r="B39" s="35">
        <v>435</v>
      </c>
      <c r="C39" s="35">
        <v>50</v>
      </c>
      <c r="D39" s="35">
        <v>144</v>
      </c>
      <c r="E39" s="33">
        <f t="shared" si="20"/>
        <v>629</v>
      </c>
      <c r="F39" s="35">
        <v>142</v>
      </c>
      <c r="G39" s="34">
        <f t="shared" si="21"/>
        <v>96.5986394557823</v>
      </c>
      <c r="H39" s="35">
        <v>4</v>
      </c>
      <c r="I39" s="34">
        <f t="shared" si="22"/>
        <v>2.7210884353741496</v>
      </c>
      <c r="J39" s="35">
        <v>1</v>
      </c>
      <c r="K39" s="34">
        <f t="shared" si="23"/>
        <v>0.6802721088435374</v>
      </c>
      <c r="L39" s="33">
        <f t="shared" si="24"/>
        <v>147</v>
      </c>
      <c r="M39" s="35">
        <v>420</v>
      </c>
      <c r="N39" s="33">
        <f t="shared" si="25"/>
        <v>567</v>
      </c>
      <c r="O39" s="34">
        <f t="shared" si="26"/>
        <v>90.14308426073131</v>
      </c>
      <c r="P39" s="35">
        <v>1.91</v>
      </c>
      <c r="Q39" s="33">
        <f t="shared" si="18"/>
        <v>62</v>
      </c>
      <c r="R39" s="34">
        <f t="shared" si="19"/>
        <v>9.85691573926868</v>
      </c>
      <c r="S39" s="33">
        <f t="shared" si="27"/>
        <v>62</v>
      </c>
      <c r="T39" s="35">
        <v>0</v>
      </c>
    </row>
    <row r="40" spans="1:20" ht="16.5" customHeight="1">
      <c r="A40" s="20" t="s">
        <v>51</v>
      </c>
      <c r="B40" s="35">
        <v>215</v>
      </c>
      <c r="C40" s="35">
        <v>25</v>
      </c>
      <c r="D40" s="35">
        <v>46</v>
      </c>
      <c r="E40" s="33">
        <f t="shared" si="20"/>
        <v>286</v>
      </c>
      <c r="F40" s="35">
        <v>37</v>
      </c>
      <c r="G40" s="34">
        <f t="shared" si="21"/>
        <v>90.2439024390244</v>
      </c>
      <c r="H40" s="35">
        <v>4</v>
      </c>
      <c r="I40" s="34">
        <f t="shared" si="22"/>
        <v>9.75609756097561</v>
      </c>
      <c r="J40" s="35">
        <v>0</v>
      </c>
      <c r="K40" s="34">
        <f t="shared" si="23"/>
        <v>0</v>
      </c>
      <c r="L40" s="33">
        <f t="shared" si="24"/>
        <v>41</v>
      </c>
      <c r="M40" s="35">
        <v>212</v>
      </c>
      <c r="N40" s="33">
        <f t="shared" si="25"/>
        <v>253</v>
      </c>
      <c r="O40" s="34">
        <f t="shared" si="26"/>
        <v>88.46153846153845</v>
      </c>
      <c r="P40" s="35">
        <v>1.71</v>
      </c>
      <c r="Q40" s="33">
        <f t="shared" si="18"/>
        <v>33</v>
      </c>
      <c r="R40" s="34">
        <f t="shared" si="19"/>
        <v>11.538461538461538</v>
      </c>
      <c r="S40" s="33">
        <f t="shared" si="27"/>
        <v>33</v>
      </c>
      <c r="T40" s="35">
        <v>0</v>
      </c>
    </row>
    <row r="41" spans="1:20" ht="16.5" customHeight="1">
      <c r="A41" s="20" t="s">
        <v>52</v>
      </c>
      <c r="B41" s="35">
        <v>258</v>
      </c>
      <c r="C41" s="35">
        <v>23</v>
      </c>
      <c r="D41" s="35">
        <v>43</v>
      </c>
      <c r="E41" s="33">
        <f t="shared" si="20"/>
        <v>324</v>
      </c>
      <c r="F41" s="35">
        <v>55</v>
      </c>
      <c r="G41" s="34">
        <f t="shared" si="21"/>
        <v>100</v>
      </c>
      <c r="H41" s="35">
        <v>0</v>
      </c>
      <c r="I41" s="34">
        <f t="shared" si="22"/>
        <v>0</v>
      </c>
      <c r="J41" s="35">
        <v>0</v>
      </c>
      <c r="K41" s="34">
        <f t="shared" si="23"/>
        <v>0</v>
      </c>
      <c r="L41" s="33">
        <f t="shared" si="24"/>
        <v>55</v>
      </c>
      <c r="M41" s="35">
        <v>245</v>
      </c>
      <c r="N41" s="33">
        <f t="shared" si="25"/>
        <v>300</v>
      </c>
      <c r="O41" s="34">
        <f t="shared" si="26"/>
        <v>92.5925925925926</v>
      </c>
      <c r="P41" s="35">
        <v>1.55</v>
      </c>
      <c r="Q41" s="33">
        <f t="shared" si="18"/>
        <v>24</v>
      </c>
      <c r="R41" s="34">
        <f t="shared" si="19"/>
        <v>7.4074074074074066</v>
      </c>
      <c r="S41" s="33">
        <f t="shared" si="27"/>
        <v>24</v>
      </c>
      <c r="T41" s="35">
        <v>0</v>
      </c>
    </row>
    <row r="42" spans="1:20" ht="16.5" customHeight="1">
      <c r="A42" s="20" t="s">
        <v>53</v>
      </c>
      <c r="B42" s="35">
        <v>218</v>
      </c>
      <c r="C42" s="35">
        <v>12</v>
      </c>
      <c r="D42" s="35">
        <v>41</v>
      </c>
      <c r="E42" s="33">
        <f t="shared" si="20"/>
        <v>271</v>
      </c>
      <c r="F42" s="35">
        <v>35</v>
      </c>
      <c r="G42" s="34">
        <f t="shared" si="21"/>
        <v>100</v>
      </c>
      <c r="H42" s="35">
        <v>0</v>
      </c>
      <c r="I42" s="34">
        <f t="shared" si="22"/>
        <v>0</v>
      </c>
      <c r="J42" s="35">
        <v>0</v>
      </c>
      <c r="K42" s="34">
        <f t="shared" si="23"/>
        <v>0</v>
      </c>
      <c r="L42" s="33">
        <f t="shared" si="24"/>
        <v>35</v>
      </c>
      <c r="M42" s="35">
        <v>225</v>
      </c>
      <c r="N42" s="33">
        <f t="shared" si="25"/>
        <v>260</v>
      </c>
      <c r="O42" s="34">
        <f t="shared" si="26"/>
        <v>95.9409594095941</v>
      </c>
      <c r="P42" s="35">
        <v>0.69</v>
      </c>
      <c r="Q42" s="33">
        <f t="shared" si="18"/>
        <v>11</v>
      </c>
      <c r="R42" s="34">
        <f t="shared" si="19"/>
        <v>4.059040590405904</v>
      </c>
      <c r="S42" s="33">
        <f t="shared" si="27"/>
        <v>11</v>
      </c>
      <c r="T42" s="35">
        <v>0</v>
      </c>
    </row>
    <row r="43" spans="1:20" ht="16.5" customHeight="1">
      <c r="A43" s="20" t="s">
        <v>54</v>
      </c>
      <c r="B43" s="35">
        <v>827</v>
      </c>
      <c r="C43" s="35">
        <v>208</v>
      </c>
      <c r="D43" s="35">
        <v>127</v>
      </c>
      <c r="E43" s="33">
        <f t="shared" si="20"/>
        <v>1162</v>
      </c>
      <c r="F43" s="35">
        <v>275</v>
      </c>
      <c r="G43" s="34">
        <f t="shared" si="21"/>
        <v>78.57142857142857</v>
      </c>
      <c r="H43" s="35">
        <v>72</v>
      </c>
      <c r="I43" s="34">
        <f t="shared" si="22"/>
        <v>20.57142857142857</v>
      </c>
      <c r="J43" s="35">
        <v>3</v>
      </c>
      <c r="K43" s="34">
        <f t="shared" si="23"/>
        <v>0.8571428571428572</v>
      </c>
      <c r="L43" s="33">
        <f t="shared" si="24"/>
        <v>350</v>
      </c>
      <c r="M43" s="35">
        <v>611</v>
      </c>
      <c r="N43" s="33">
        <f t="shared" si="25"/>
        <v>961</v>
      </c>
      <c r="O43" s="34">
        <f t="shared" si="26"/>
        <v>82.70223752151463</v>
      </c>
      <c r="P43" s="35">
        <v>4.41</v>
      </c>
      <c r="Q43" s="33">
        <f t="shared" si="18"/>
        <v>201</v>
      </c>
      <c r="R43" s="34">
        <f t="shared" si="19"/>
        <v>17.29776247848537</v>
      </c>
      <c r="S43" s="33">
        <f t="shared" si="27"/>
        <v>184</v>
      </c>
      <c r="T43" s="35">
        <v>17</v>
      </c>
    </row>
    <row r="44" spans="1:20" ht="16.5" customHeight="1">
      <c r="A44" s="20" t="s">
        <v>55</v>
      </c>
      <c r="B44" s="35">
        <v>188</v>
      </c>
      <c r="C44" s="35">
        <v>14</v>
      </c>
      <c r="D44" s="35">
        <v>38</v>
      </c>
      <c r="E44" s="33">
        <f t="shared" si="20"/>
        <v>240</v>
      </c>
      <c r="F44" s="35">
        <v>30</v>
      </c>
      <c r="G44" s="34">
        <f t="shared" si="21"/>
        <v>100</v>
      </c>
      <c r="H44" s="35">
        <v>0</v>
      </c>
      <c r="I44" s="34">
        <f t="shared" si="22"/>
        <v>0</v>
      </c>
      <c r="J44" s="35">
        <v>0</v>
      </c>
      <c r="K44" s="34">
        <f t="shared" si="23"/>
        <v>0</v>
      </c>
      <c r="L44" s="33">
        <f t="shared" si="24"/>
        <v>30</v>
      </c>
      <c r="M44" s="35">
        <v>201</v>
      </c>
      <c r="N44" s="33">
        <f t="shared" si="25"/>
        <v>231</v>
      </c>
      <c r="O44" s="34">
        <f t="shared" si="26"/>
        <v>96.25</v>
      </c>
      <c r="P44" s="35">
        <v>0.77</v>
      </c>
      <c r="Q44" s="33">
        <f t="shared" si="18"/>
        <v>9</v>
      </c>
      <c r="R44" s="34">
        <f t="shared" si="19"/>
        <v>3.75</v>
      </c>
      <c r="S44" s="33">
        <f t="shared" si="27"/>
        <v>8</v>
      </c>
      <c r="T44" s="35">
        <v>1</v>
      </c>
    </row>
    <row r="45" spans="1:20" ht="16.5" customHeight="1">
      <c r="A45" s="20" t="s">
        <v>74</v>
      </c>
      <c r="B45" s="35">
        <v>403</v>
      </c>
      <c r="C45" s="35">
        <v>32</v>
      </c>
      <c r="D45" s="35">
        <v>232</v>
      </c>
      <c r="E45" s="33">
        <f t="shared" si="20"/>
        <v>667</v>
      </c>
      <c r="F45" s="35">
        <v>384</v>
      </c>
      <c r="G45" s="34">
        <f t="shared" si="21"/>
        <v>100</v>
      </c>
      <c r="H45" s="35">
        <v>0</v>
      </c>
      <c r="I45" s="34">
        <f t="shared" si="22"/>
        <v>0</v>
      </c>
      <c r="J45" s="35">
        <v>0</v>
      </c>
      <c r="K45" s="34">
        <f t="shared" si="23"/>
        <v>0</v>
      </c>
      <c r="L45" s="33">
        <f t="shared" si="24"/>
        <v>384</v>
      </c>
      <c r="M45" s="35">
        <v>256</v>
      </c>
      <c r="N45" s="33">
        <f t="shared" si="25"/>
        <v>640</v>
      </c>
      <c r="O45" s="34">
        <f t="shared" si="26"/>
        <v>95.95202398800599</v>
      </c>
      <c r="P45" s="35">
        <v>1.28</v>
      </c>
      <c r="Q45" s="33">
        <f t="shared" si="18"/>
        <v>27</v>
      </c>
      <c r="R45" s="34">
        <f t="shared" si="19"/>
        <v>4.0479760119940025</v>
      </c>
      <c r="S45" s="33">
        <f t="shared" si="27"/>
        <v>27</v>
      </c>
      <c r="T45" s="35">
        <v>0</v>
      </c>
    </row>
    <row r="46" spans="1:20" ht="33" customHeight="1">
      <c r="A46" s="46" t="s">
        <v>89</v>
      </c>
      <c r="B46" s="35">
        <v>240</v>
      </c>
      <c r="C46" s="35">
        <v>32</v>
      </c>
      <c r="D46" s="35">
        <v>84</v>
      </c>
      <c r="E46" s="33">
        <f t="shared" si="20"/>
        <v>356</v>
      </c>
      <c r="F46" s="35">
        <v>4</v>
      </c>
      <c r="G46" s="34">
        <f t="shared" si="21"/>
        <v>100</v>
      </c>
      <c r="H46" s="35">
        <v>0</v>
      </c>
      <c r="I46" s="34">
        <f t="shared" si="22"/>
        <v>0</v>
      </c>
      <c r="J46" s="35">
        <v>0</v>
      </c>
      <c r="K46" s="34">
        <f t="shared" si="23"/>
        <v>0</v>
      </c>
      <c r="L46" s="33">
        <f t="shared" si="24"/>
        <v>4</v>
      </c>
      <c r="M46" s="35">
        <v>276</v>
      </c>
      <c r="N46" s="33">
        <f t="shared" si="25"/>
        <v>280</v>
      </c>
      <c r="O46" s="34">
        <f t="shared" si="26"/>
        <v>78.65168539325843</v>
      </c>
      <c r="P46" s="35">
        <v>0.5</v>
      </c>
      <c r="Q46" s="33">
        <f t="shared" si="18"/>
        <v>76</v>
      </c>
      <c r="R46" s="34">
        <f t="shared" si="19"/>
        <v>21.34831460674157</v>
      </c>
      <c r="S46" s="33">
        <f t="shared" si="27"/>
        <v>30</v>
      </c>
      <c r="T46" s="35">
        <v>46</v>
      </c>
    </row>
    <row r="47" spans="1:20" ht="29.25" customHeight="1">
      <c r="A47" s="46" t="s">
        <v>90</v>
      </c>
      <c r="B47" s="35">
        <v>206</v>
      </c>
      <c r="C47" s="35">
        <v>43</v>
      </c>
      <c r="D47" s="35">
        <v>40</v>
      </c>
      <c r="E47" s="33">
        <f aca="true" t="shared" si="28" ref="E47:E56">B47+C47+D47</f>
        <v>289</v>
      </c>
      <c r="F47" s="35">
        <v>22</v>
      </c>
      <c r="G47" s="34">
        <f aca="true" t="shared" si="29" ref="G47:G56">IF(L47=0,0,F47/L47*100)</f>
        <v>95.65217391304348</v>
      </c>
      <c r="H47" s="35">
        <v>1</v>
      </c>
      <c r="I47" s="34">
        <f aca="true" t="shared" si="30" ref="I47:I56">IF(L47=0,0,H47/L47*100)</f>
        <v>4.3478260869565215</v>
      </c>
      <c r="J47" s="35">
        <v>0</v>
      </c>
      <c r="K47" s="34">
        <f aca="true" t="shared" si="31" ref="K47:K56">IF(L47=0,0,J47/L47*100)</f>
        <v>0</v>
      </c>
      <c r="L47" s="33">
        <f aca="true" t="shared" si="32" ref="L47:L56">F47+H47+J47</f>
        <v>23</v>
      </c>
      <c r="M47" s="35">
        <v>244</v>
      </c>
      <c r="N47" s="33">
        <f aca="true" t="shared" si="33" ref="N47:N56">L47+M47</f>
        <v>267</v>
      </c>
      <c r="O47" s="34">
        <f aca="true" t="shared" si="34" ref="O47:O56">IF(E47=0,0,N47/E47*100)</f>
        <v>92.38754325259517</v>
      </c>
      <c r="P47" s="35">
        <v>2.28</v>
      </c>
      <c r="Q47" s="33">
        <f t="shared" si="18"/>
        <v>22</v>
      </c>
      <c r="R47" s="34">
        <f t="shared" si="19"/>
        <v>7.612456747404845</v>
      </c>
      <c r="S47" s="33">
        <f aca="true" t="shared" si="35" ref="S47:S56">Q47-T47</f>
        <v>19</v>
      </c>
      <c r="T47" s="35">
        <v>3</v>
      </c>
    </row>
    <row r="48" spans="1:20" s="4" customFormat="1" ht="16.5" customHeight="1">
      <c r="A48" s="27" t="s">
        <v>64</v>
      </c>
      <c r="B48" s="35">
        <v>621</v>
      </c>
      <c r="C48" s="35">
        <v>113</v>
      </c>
      <c r="D48" s="35">
        <v>146</v>
      </c>
      <c r="E48" s="33">
        <f t="shared" si="28"/>
        <v>880</v>
      </c>
      <c r="F48" s="35">
        <v>205</v>
      </c>
      <c r="G48" s="34">
        <f t="shared" si="29"/>
        <v>91.11111111111111</v>
      </c>
      <c r="H48" s="35">
        <v>20</v>
      </c>
      <c r="I48" s="34">
        <f t="shared" si="30"/>
        <v>8.88888888888889</v>
      </c>
      <c r="J48" s="35">
        <v>0</v>
      </c>
      <c r="K48" s="34">
        <f t="shared" si="31"/>
        <v>0</v>
      </c>
      <c r="L48" s="33">
        <f t="shared" si="32"/>
        <v>225</v>
      </c>
      <c r="M48" s="35">
        <v>585</v>
      </c>
      <c r="N48" s="33">
        <f t="shared" si="33"/>
        <v>810</v>
      </c>
      <c r="O48" s="34">
        <f t="shared" si="34"/>
        <v>92.04545454545455</v>
      </c>
      <c r="P48" s="35">
        <v>2.11</v>
      </c>
      <c r="Q48" s="33">
        <f t="shared" si="18"/>
        <v>70</v>
      </c>
      <c r="R48" s="34">
        <f t="shared" si="19"/>
        <v>7.954545454545454</v>
      </c>
      <c r="S48" s="33">
        <f t="shared" si="35"/>
        <v>70</v>
      </c>
      <c r="T48" s="35">
        <v>0</v>
      </c>
    </row>
    <row r="49" spans="1:22" s="3" customFormat="1" ht="31.5" customHeight="1">
      <c r="A49" s="20" t="s">
        <v>65</v>
      </c>
      <c r="B49" s="35">
        <v>320</v>
      </c>
      <c r="C49" s="35">
        <v>30</v>
      </c>
      <c r="D49" s="35">
        <v>72</v>
      </c>
      <c r="E49" s="33">
        <f t="shared" si="28"/>
        <v>422</v>
      </c>
      <c r="F49" s="35">
        <v>71</v>
      </c>
      <c r="G49" s="34">
        <f t="shared" si="29"/>
        <v>89.87341772151899</v>
      </c>
      <c r="H49" s="35">
        <v>8</v>
      </c>
      <c r="I49" s="34">
        <f t="shared" si="30"/>
        <v>10.126582278481013</v>
      </c>
      <c r="J49" s="35">
        <v>0</v>
      </c>
      <c r="K49" s="34">
        <f t="shared" si="31"/>
        <v>0</v>
      </c>
      <c r="L49" s="33">
        <f t="shared" si="32"/>
        <v>79</v>
      </c>
      <c r="M49" s="35">
        <v>303</v>
      </c>
      <c r="N49" s="33">
        <f t="shared" si="33"/>
        <v>382</v>
      </c>
      <c r="O49" s="34">
        <f t="shared" si="34"/>
        <v>90.52132701421802</v>
      </c>
      <c r="P49" s="35">
        <v>3.11</v>
      </c>
      <c r="Q49" s="33">
        <f t="shared" si="18"/>
        <v>40</v>
      </c>
      <c r="R49" s="34">
        <f t="shared" si="19"/>
        <v>9.47867298578199</v>
      </c>
      <c r="S49" s="33">
        <f t="shared" si="35"/>
        <v>40</v>
      </c>
      <c r="T49" s="35">
        <v>0</v>
      </c>
      <c r="U49" s="14"/>
      <c r="V49" s="7"/>
    </row>
    <row r="50" spans="1:23" ht="16.5">
      <c r="A50" s="20" t="s">
        <v>56</v>
      </c>
      <c r="B50" s="35">
        <v>46</v>
      </c>
      <c r="C50" s="35">
        <v>12</v>
      </c>
      <c r="D50" s="35">
        <v>32</v>
      </c>
      <c r="E50" s="33">
        <f t="shared" si="28"/>
        <v>90</v>
      </c>
      <c r="F50" s="35">
        <v>22</v>
      </c>
      <c r="G50" s="34">
        <f t="shared" si="29"/>
        <v>95.65217391304348</v>
      </c>
      <c r="H50" s="35">
        <v>1</v>
      </c>
      <c r="I50" s="34">
        <f t="shared" si="30"/>
        <v>4.3478260869565215</v>
      </c>
      <c r="J50" s="35">
        <v>0</v>
      </c>
      <c r="K50" s="34">
        <f t="shared" si="31"/>
        <v>0</v>
      </c>
      <c r="L50" s="33">
        <f t="shared" si="32"/>
        <v>23</v>
      </c>
      <c r="M50" s="35">
        <v>60</v>
      </c>
      <c r="N50" s="33">
        <f t="shared" si="33"/>
        <v>83</v>
      </c>
      <c r="O50" s="34">
        <f t="shared" si="34"/>
        <v>92.22222222222223</v>
      </c>
      <c r="P50" s="35">
        <v>2.83</v>
      </c>
      <c r="Q50" s="33">
        <f t="shared" si="18"/>
        <v>7</v>
      </c>
      <c r="R50" s="34">
        <f t="shared" si="19"/>
        <v>7.777777777777778</v>
      </c>
      <c r="S50" s="33">
        <f t="shared" si="35"/>
        <v>7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980</v>
      </c>
      <c r="C51" s="35">
        <v>223</v>
      </c>
      <c r="D51" s="35">
        <v>575</v>
      </c>
      <c r="E51" s="33">
        <f t="shared" si="28"/>
        <v>1778</v>
      </c>
      <c r="F51" s="35">
        <v>468</v>
      </c>
      <c r="G51" s="34">
        <f t="shared" si="29"/>
        <v>85.87155963302753</v>
      </c>
      <c r="H51" s="35">
        <v>75</v>
      </c>
      <c r="I51" s="34">
        <f t="shared" si="30"/>
        <v>13.761467889908257</v>
      </c>
      <c r="J51" s="35">
        <v>2</v>
      </c>
      <c r="K51" s="34">
        <f t="shared" si="31"/>
        <v>0.3669724770642202</v>
      </c>
      <c r="L51" s="33">
        <f t="shared" si="32"/>
        <v>545</v>
      </c>
      <c r="M51" s="35">
        <v>1062</v>
      </c>
      <c r="N51" s="33">
        <f t="shared" si="33"/>
        <v>1607</v>
      </c>
      <c r="O51" s="34">
        <f t="shared" si="34"/>
        <v>90.38245219347581</v>
      </c>
      <c r="P51" s="35">
        <v>3.88</v>
      </c>
      <c r="Q51" s="33">
        <f t="shared" si="18"/>
        <v>171</v>
      </c>
      <c r="R51" s="34">
        <f t="shared" si="19"/>
        <v>9.617547806524184</v>
      </c>
      <c r="S51" s="33">
        <f t="shared" si="35"/>
        <v>147</v>
      </c>
      <c r="T51" s="35">
        <v>24</v>
      </c>
      <c r="U51" s="30"/>
      <c r="V51" s="6"/>
      <c r="W51" s="7"/>
    </row>
    <row r="52" spans="1:22" ht="33">
      <c r="A52" s="31" t="s">
        <v>77</v>
      </c>
      <c r="B52" s="35">
        <v>177</v>
      </c>
      <c r="C52" s="35">
        <v>17</v>
      </c>
      <c r="D52" s="35">
        <v>38</v>
      </c>
      <c r="E52" s="33">
        <f t="shared" si="28"/>
        <v>232</v>
      </c>
      <c r="F52" s="35">
        <v>53</v>
      </c>
      <c r="G52" s="34">
        <f t="shared" si="29"/>
        <v>98.14814814814815</v>
      </c>
      <c r="H52" s="35">
        <v>1</v>
      </c>
      <c r="I52" s="34">
        <f t="shared" si="30"/>
        <v>1.8518518518518516</v>
      </c>
      <c r="J52" s="35">
        <v>0</v>
      </c>
      <c r="K52" s="34">
        <f t="shared" si="31"/>
        <v>0</v>
      </c>
      <c r="L52" s="33">
        <f t="shared" si="32"/>
        <v>54</v>
      </c>
      <c r="M52" s="35">
        <v>162</v>
      </c>
      <c r="N52" s="33">
        <f t="shared" si="33"/>
        <v>216</v>
      </c>
      <c r="O52" s="34">
        <f t="shared" si="34"/>
        <v>93.10344827586206</v>
      </c>
      <c r="P52" s="35">
        <v>1.51</v>
      </c>
      <c r="Q52" s="33">
        <f t="shared" si="18"/>
        <v>16</v>
      </c>
      <c r="R52" s="34">
        <f t="shared" si="19"/>
        <v>6.896551724137931</v>
      </c>
      <c r="S52" s="33">
        <f t="shared" si="35"/>
        <v>16</v>
      </c>
      <c r="T52" s="35">
        <v>0</v>
      </c>
      <c r="U52" s="5"/>
      <c r="V52" s="5"/>
    </row>
    <row r="53" spans="1:20" ht="33">
      <c r="A53" s="31" t="s">
        <v>78</v>
      </c>
      <c r="B53" s="35">
        <v>154</v>
      </c>
      <c r="C53" s="35">
        <v>6</v>
      </c>
      <c r="D53" s="35">
        <v>8</v>
      </c>
      <c r="E53" s="33">
        <f t="shared" si="28"/>
        <v>168</v>
      </c>
      <c r="F53" s="35">
        <v>21</v>
      </c>
      <c r="G53" s="34">
        <f t="shared" si="29"/>
        <v>100</v>
      </c>
      <c r="H53" s="35">
        <v>0</v>
      </c>
      <c r="I53" s="34">
        <f t="shared" si="30"/>
        <v>0</v>
      </c>
      <c r="J53" s="35">
        <v>0</v>
      </c>
      <c r="K53" s="34">
        <f t="shared" si="31"/>
        <v>0</v>
      </c>
      <c r="L53" s="33">
        <f t="shared" si="32"/>
        <v>21</v>
      </c>
      <c r="M53" s="35">
        <v>137</v>
      </c>
      <c r="N53" s="33">
        <f t="shared" si="33"/>
        <v>158</v>
      </c>
      <c r="O53" s="34">
        <f t="shared" si="34"/>
        <v>94.04761904761905</v>
      </c>
      <c r="P53" s="35">
        <v>1.24</v>
      </c>
      <c r="Q53" s="33">
        <f t="shared" si="18"/>
        <v>10</v>
      </c>
      <c r="R53" s="34">
        <f t="shared" si="19"/>
        <v>5.952380952380952</v>
      </c>
      <c r="S53" s="33">
        <f t="shared" si="35"/>
        <v>10</v>
      </c>
      <c r="T53" s="35">
        <v>0</v>
      </c>
    </row>
    <row r="54" spans="1:20" ht="33">
      <c r="A54" s="31" t="s">
        <v>79</v>
      </c>
      <c r="B54" s="35">
        <v>156</v>
      </c>
      <c r="C54" s="35">
        <v>23</v>
      </c>
      <c r="D54" s="35">
        <v>20</v>
      </c>
      <c r="E54" s="33">
        <f t="shared" si="28"/>
        <v>199</v>
      </c>
      <c r="F54" s="35">
        <v>20</v>
      </c>
      <c r="G54" s="34">
        <f t="shared" si="29"/>
        <v>100</v>
      </c>
      <c r="H54" s="35">
        <v>0</v>
      </c>
      <c r="I54" s="34">
        <f t="shared" si="30"/>
        <v>0</v>
      </c>
      <c r="J54" s="35">
        <v>0</v>
      </c>
      <c r="K54" s="34">
        <f t="shared" si="31"/>
        <v>0</v>
      </c>
      <c r="L54" s="33">
        <f t="shared" si="32"/>
        <v>20</v>
      </c>
      <c r="M54" s="35">
        <v>158</v>
      </c>
      <c r="N54" s="33">
        <f t="shared" si="33"/>
        <v>178</v>
      </c>
      <c r="O54" s="34">
        <f t="shared" si="34"/>
        <v>89.44723618090453</v>
      </c>
      <c r="P54" s="35">
        <v>2.48</v>
      </c>
      <c r="Q54" s="33">
        <f t="shared" si="18"/>
        <v>21</v>
      </c>
      <c r="R54" s="34">
        <f t="shared" si="19"/>
        <v>10.552763819095476</v>
      </c>
      <c r="S54" s="33">
        <f t="shared" si="35"/>
        <v>21</v>
      </c>
      <c r="T54" s="35">
        <v>0</v>
      </c>
    </row>
    <row r="55" spans="1:20" ht="33">
      <c r="A55" s="32" t="s">
        <v>80</v>
      </c>
      <c r="B55" s="35">
        <v>159</v>
      </c>
      <c r="C55" s="35">
        <v>21</v>
      </c>
      <c r="D55" s="35">
        <v>26</v>
      </c>
      <c r="E55" s="33">
        <f t="shared" si="28"/>
        <v>206</v>
      </c>
      <c r="F55" s="35">
        <v>22</v>
      </c>
      <c r="G55" s="34">
        <f t="shared" si="29"/>
        <v>91.66666666666666</v>
      </c>
      <c r="H55" s="35">
        <v>2</v>
      </c>
      <c r="I55" s="34">
        <f t="shared" si="30"/>
        <v>8.333333333333332</v>
      </c>
      <c r="J55" s="35">
        <v>0</v>
      </c>
      <c r="K55" s="34">
        <f t="shared" si="31"/>
        <v>0</v>
      </c>
      <c r="L55" s="33">
        <f t="shared" si="32"/>
        <v>24</v>
      </c>
      <c r="M55" s="35">
        <v>167</v>
      </c>
      <c r="N55" s="33">
        <f t="shared" si="33"/>
        <v>191</v>
      </c>
      <c r="O55" s="34">
        <f t="shared" si="34"/>
        <v>92.71844660194175</v>
      </c>
      <c r="P55" s="35">
        <v>2.94</v>
      </c>
      <c r="Q55" s="33">
        <f t="shared" si="18"/>
        <v>15</v>
      </c>
      <c r="R55" s="34">
        <f t="shared" si="19"/>
        <v>7.281553398058252</v>
      </c>
      <c r="S55" s="33">
        <f t="shared" si="35"/>
        <v>15</v>
      </c>
      <c r="T55" s="35">
        <v>0</v>
      </c>
    </row>
    <row r="56" spans="1:20" ht="33">
      <c r="A56" s="32" t="s">
        <v>81</v>
      </c>
      <c r="B56" s="35">
        <v>152</v>
      </c>
      <c r="C56" s="35">
        <v>27</v>
      </c>
      <c r="D56" s="35">
        <v>11</v>
      </c>
      <c r="E56" s="33">
        <f t="shared" si="28"/>
        <v>190</v>
      </c>
      <c r="F56" s="35">
        <v>14</v>
      </c>
      <c r="G56" s="34">
        <f t="shared" si="29"/>
        <v>100</v>
      </c>
      <c r="H56" s="35">
        <v>0</v>
      </c>
      <c r="I56" s="34">
        <f t="shared" si="30"/>
        <v>0</v>
      </c>
      <c r="J56" s="35">
        <v>0</v>
      </c>
      <c r="K56" s="34">
        <f t="shared" si="31"/>
        <v>0</v>
      </c>
      <c r="L56" s="33">
        <f t="shared" si="32"/>
        <v>14</v>
      </c>
      <c r="M56" s="35">
        <v>162</v>
      </c>
      <c r="N56" s="33">
        <f t="shared" si="33"/>
        <v>176</v>
      </c>
      <c r="O56" s="34">
        <f t="shared" si="34"/>
        <v>92.63157894736842</v>
      </c>
      <c r="P56" s="35">
        <v>1.71</v>
      </c>
      <c r="Q56" s="33">
        <f t="shared" si="18"/>
        <v>14</v>
      </c>
      <c r="R56" s="34">
        <f t="shared" si="19"/>
        <v>7.368421052631578</v>
      </c>
      <c r="S56" s="33">
        <f t="shared" si="35"/>
        <v>14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Administrator</cp:lastModifiedBy>
  <cp:lastPrinted>2014-04-10T02:10:31Z</cp:lastPrinted>
  <dcterms:created xsi:type="dcterms:W3CDTF">2006-06-30T07:22:11Z</dcterms:created>
  <dcterms:modified xsi:type="dcterms:W3CDTF">2018-11-12T06:20:06Z</dcterms:modified>
  <cp:category/>
  <cp:version/>
  <cp:contentType/>
  <cp:contentStatus/>
</cp:coreProperties>
</file>