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24" windowWidth="14460" windowHeight="12600" tabRatio="4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<sst xmlns="http://schemas.openxmlformats.org/spreadsheetml/2006/main" count="58" uniqueCount="53">
  <si>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年報</t>
  </si>
  <si>
    <t>育苗面積</t>
  </si>
  <si>
    <t>苗床面積</t>
  </si>
  <si>
    <t>苗木株數</t>
  </si>
  <si>
    <t>合計</t>
  </si>
  <si>
    <t>機關長官</t>
  </si>
  <si>
    <t>主辦業務人員</t>
  </si>
  <si>
    <t>主辦統計人員</t>
  </si>
  <si>
    <t>審核</t>
  </si>
  <si>
    <t>填表</t>
  </si>
  <si>
    <t>表號</t>
  </si>
  <si>
    <t>公開類</t>
  </si>
  <si>
    <t>計畫號碼</t>
  </si>
  <si>
    <t>合計</t>
  </si>
  <si>
    <t>附屬地面積</t>
  </si>
  <si>
    <t>2233-03-01-2</t>
  </si>
  <si>
    <t>所有權別</t>
  </si>
  <si>
    <t>已出栽</t>
  </si>
  <si>
    <t>已出栽</t>
  </si>
  <si>
    <t>可出栽</t>
  </si>
  <si>
    <t>可出栽</t>
  </si>
  <si>
    <t>不可出栽</t>
  </si>
  <si>
    <t>編製機關</t>
  </si>
  <si>
    <t>鵲山
苗圃</t>
  </si>
  <si>
    <t>前埔
苗圃</t>
  </si>
  <si>
    <t>其他</t>
  </si>
  <si>
    <t>公有</t>
  </si>
  <si>
    <t>不可
出栽</t>
  </si>
  <si>
    <r>
      <t xml:space="preserve">       </t>
    </r>
    <r>
      <rPr>
        <sz val="16"/>
        <color indexed="8"/>
        <rFont val="標楷體"/>
        <family val="4"/>
      </rPr>
      <t>苗  圃  育  苗  數  量</t>
    </r>
  </si>
  <si>
    <r>
      <t>面積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標楷體"/>
        <family val="4"/>
      </rPr>
      <t>平方公尺</t>
    </r>
  </si>
  <si>
    <r>
      <t>株數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標楷體"/>
        <family val="4"/>
      </rPr>
      <t>株</t>
    </r>
  </si>
  <si>
    <t xml:space="preserve"> </t>
  </si>
  <si>
    <r>
      <t>次年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月底前編報</t>
    </r>
  </si>
  <si>
    <r>
      <t>資料來源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標楷體"/>
        <family val="4"/>
      </rPr>
      <t>本縣市(機關)依據鄉(鎮、市、區)公所或所屬單位所報育苗實行資料彙編。</t>
    </r>
  </si>
  <si>
    <r>
      <t>填表說明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標楷體"/>
        <family val="4"/>
      </rPr>
      <t>本表編製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份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標楷體"/>
        <family val="4"/>
      </rPr>
      <t>先送主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計單位會核後抽存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</t>
    </r>
    <r>
      <rPr>
        <sz val="12"/>
        <color indexed="8"/>
        <rFont val="Times New Roman"/>
        <family val="1"/>
      </rPr>
      <t>,1</t>
    </r>
    <r>
      <rPr>
        <sz val="12"/>
        <color indexed="8"/>
        <rFont val="標楷體"/>
        <family val="4"/>
      </rPr>
      <t>份自存</t>
    </r>
    <r>
      <rPr>
        <sz val="12"/>
        <color indexed="8"/>
        <rFont val="Times New Roman"/>
        <family val="1"/>
      </rPr>
      <t>,2</t>
    </r>
    <r>
      <rPr>
        <sz val="12"/>
        <color indexed="8"/>
        <rFont val="標楷體"/>
        <family val="4"/>
      </rPr>
      <t>份送行政院農業委員會林務局。</t>
    </r>
  </si>
  <si>
    <t>木麻黃</t>
  </si>
  <si>
    <t>白千層</t>
  </si>
  <si>
    <t>櫸木</t>
  </si>
  <si>
    <t>光臘樹</t>
  </si>
  <si>
    <t>樟樹</t>
  </si>
  <si>
    <t>楓香</t>
  </si>
  <si>
    <t>烏心石</t>
  </si>
  <si>
    <t>本表育苗面積及數量不含相關造林計畫部分。</t>
  </si>
  <si>
    <t>桃花心木</t>
  </si>
  <si>
    <t>肖楠</t>
  </si>
  <si>
    <t>培育幼苗</t>
  </si>
  <si>
    <t>已出栽苗之4成</t>
  </si>
  <si>
    <t>已出栽苗之6成</t>
  </si>
  <si>
    <r>
      <t>苗圃
名稱</t>
    </r>
  </si>
  <si>
    <r>
      <t>總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標楷體"/>
        <family val="4"/>
      </rPr>
      <t>計</t>
    </r>
  </si>
  <si>
    <t>中華民國108年</t>
  </si>
  <si>
    <r>
      <t>編製日期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標楷體"/>
        <family val="4"/>
      </rPr>
      <t>中華民國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日</t>
    </r>
  </si>
  <si>
    <t>12月在床苗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</si>
</sst>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6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Times New Roman"/>
      <family val="1"/>
    </font>
    <font>
      <u val="single"/>
      <sz val="7.8"/>
      <color indexed="12"/>
      <name val="新細明體"/>
      <family val="1"/>
    </font>
    <font>
      <u val="single"/>
      <sz val="7.8"/>
      <color indexed="36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Times New Roman"/>
      <family val="1"/>
    </font>
    <font>
      <sz val="20"/>
      <color indexed="8"/>
      <name val="標楷體"/>
      <family val="4"/>
    </font>
    <font>
      <sz val="12"/>
      <color indexed="10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1"/>
      <color indexed="8"/>
      <name val="標楷體"/>
      <family val="4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Times New Roman"/>
      <family val="1"/>
    </font>
    <font>
      <sz val="20"/>
      <color theme="1"/>
      <name val="標楷體"/>
      <family val="4"/>
    </font>
    <font>
      <sz val="12"/>
      <color rgb="FFFF0000"/>
      <name val="標楷體"/>
      <family val="4"/>
    </font>
    <font>
      <sz val="16"/>
      <color theme="1"/>
      <name val="標楷體"/>
      <family val="4"/>
    </font>
    <font>
      <sz val="10"/>
      <color theme="1"/>
      <name val="標楷體"/>
      <family val="4"/>
    </font>
    <font>
      <sz val="14"/>
      <color theme="1"/>
      <name val="標楷體"/>
      <family val="4"/>
    </font>
    <font>
      <sz val="16"/>
      <color theme="1"/>
      <name val="Times New Roman"/>
      <family val="1"/>
    </font>
    <font>
      <sz val="11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176" fontId="51" fillId="0" borderId="0" xfId="0" applyNumberFormat="1" applyFont="1" applyAlignment="1">
      <alignment/>
    </xf>
    <xf numFmtId="176" fontId="51" fillId="0" borderId="10" xfId="0" applyNumberFormat="1" applyFont="1" applyBorder="1" applyAlignment="1" applyProtection="1">
      <alignment horizontal="distributed" vertical="center"/>
      <protection/>
    </xf>
    <xf numFmtId="0" fontId="51" fillId="0" borderId="0" xfId="0" applyFont="1" applyBorder="1" applyAlignment="1">
      <alignment/>
    </xf>
    <xf numFmtId="176" fontId="51" fillId="0" borderId="0" xfId="0" applyNumberFormat="1" applyFont="1" applyBorder="1" applyAlignment="1">
      <alignment/>
    </xf>
    <xf numFmtId="176" fontId="52" fillId="0" borderId="0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176" fontId="53" fillId="0" borderId="0" xfId="0" applyNumberFormat="1" applyFont="1" applyAlignment="1">
      <alignment horizontal="center"/>
    </xf>
    <xf numFmtId="176" fontId="51" fillId="0" borderId="0" xfId="0" applyNumberFormat="1" applyFont="1" applyAlignment="1">
      <alignment wrapText="1"/>
    </xf>
    <xf numFmtId="176" fontId="51" fillId="0" borderId="0" xfId="0" applyNumberFormat="1" applyFont="1" applyBorder="1" applyAlignment="1">
      <alignment wrapText="1"/>
    </xf>
    <xf numFmtId="176" fontId="53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distributed" vertical="center"/>
    </xf>
    <xf numFmtId="176" fontId="51" fillId="0" borderId="11" xfId="0" applyNumberFormat="1" applyFont="1" applyBorder="1" applyAlignment="1">
      <alignment/>
    </xf>
    <xf numFmtId="0" fontId="55" fillId="0" borderId="0" xfId="0" applyFont="1" applyBorder="1" applyAlignment="1">
      <alignment horizontal="distributed" vertical="center"/>
    </xf>
    <xf numFmtId="0" fontId="51" fillId="0" borderId="0" xfId="0" applyFont="1" applyBorder="1" applyAlignment="1">
      <alignment horizontal="distributed" vertical="center"/>
    </xf>
    <xf numFmtId="0" fontId="56" fillId="0" borderId="0" xfId="0" applyFont="1" applyBorder="1" applyAlignment="1">
      <alignment horizontal="distributed" vertical="center"/>
    </xf>
    <xf numFmtId="0" fontId="51" fillId="0" borderId="10" xfId="0" applyFont="1" applyBorder="1" applyAlignment="1">
      <alignment horizontal="distributed" vertical="center"/>
    </xf>
    <xf numFmtId="0" fontId="51" fillId="0" borderId="0" xfId="0" applyFont="1" applyBorder="1" applyAlignment="1">
      <alignment horizontal="distributed" vertical="center"/>
    </xf>
    <xf numFmtId="0" fontId="51" fillId="0" borderId="0" xfId="0" applyFont="1" applyBorder="1" applyAlignment="1">
      <alignment vertical="center"/>
    </xf>
    <xf numFmtId="176" fontId="51" fillId="0" borderId="0" xfId="0" applyNumberFormat="1" applyFont="1" applyBorder="1" applyAlignment="1">
      <alignment horizontal="distributed" vertical="center" wrapText="1"/>
    </xf>
    <xf numFmtId="176" fontId="51" fillId="0" borderId="0" xfId="0" applyNumberFormat="1" applyFont="1" applyBorder="1" applyAlignment="1">
      <alignment horizontal="distributed" vertical="center"/>
    </xf>
    <xf numFmtId="176" fontId="51" fillId="0" borderId="10" xfId="0" applyNumberFormat="1" applyFont="1" applyBorder="1" applyAlignment="1">
      <alignment horizontal="distributed" vertical="center"/>
    </xf>
    <xf numFmtId="176" fontId="51" fillId="0" borderId="0" xfId="0" applyNumberFormat="1" applyFont="1" applyBorder="1" applyAlignment="1">
      <alignment horizontal="left"/>
    </xf>
    <xf numFmtId="176" fontId="51" fillId="0" borderId="10" xfId="0" applyNumberFormat="1" applyFont="1" applyBorder="1" applyAlignment="1">
      <alignment horizontal="distributed" vertical="top"/>
    </xf>
    <xf numFmtId="176" fontId="54" fillId="0" borderId="0" xfId="0" applyNumberFormat="1" applyFont="1" applyBorder="1" applyAlignment="1">
      <alignment horizontal="distributed" vertical="center"/>
    </xf>
    <xf numFmtId="176" fontId="51" fillId="0" borderId="12" xfId="0" applyNumberFormat="1" applyFont="1" applyBorder="1" applyAlignment="1">
      <alignment horizontal="distributed" vertical="center"/>
    </xf>
    <xf numFmtId="176" fontId="51" fillId="0" borderId="0" xfId="0" applyNumberFormat="1" applyFont="1" applyBorder="1" applyAlignment="1">
      <alignment horizontal="left"/>
    </xf>
    <xf numFmtId="176" fontId="5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6" fontId="51" fillId="0" borderId="10" xfId="0" applyNumberFormat="1" applyFont="1" applyFill="1" applyBorder="1" applyAlignment="1">
      <alignment horizontal="distributed" vertical="center"/>
    </xf>
    <xf numFmtId="0" fontId="57" fillId="0" borderId="0" xfId="0" applyFont="1" applyBorder="1" applyAlignment="1">
      <alignment horizont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176" fontId="51" fillId="0" borderId="0" xfId="0" applyNumberFormat="1" applyFont="1" applyAlignment="1">
      <alignment/>
    </xf>
    <xf numFmtId="176" fontId="51" fillId="0" borderId="0" xfId="0" applyNumberFormat="1" applyFont="1" applyBorder="1" applyAlignment="1">
      <alignment/>
    </xf>
    <xf numFmtId="0" fontId="51" fillId="0" borderId="0" xfId="0" applyFont="1" applyAlignment="1">
      <alignment wrapText="1"/>
    </xf>
    <xf numFmtId="0" fontId="58" fillId="0" borderId="0" xfId="0" applyFont="1" applyAlignment="1">
      <alignment horizontal="center"/>
    </xf>
    <xf numFmtId="176" fontId="51" fillId="0" borderId="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distributed" vertical="center"/>
    </xf>
    <xf numFmtId="176" fontId="51" fillId="0" borderId="10" xfId="0" applyNumberFormat="1" applyFont="1" applyBorder="1" applyAlignment="1">
      <alignment horizontal="distributed" vertical="center" wrapText="1"/>
    </xf>
    <xf numFmtId="0" fontId="56" fillId="0" borderId="10" xfId="0" applyFont="1" applyBorder="1" applyAlignment="1">
      <alignment horizontal="distributed" vertical="center" wrapText="1"/>
    </xf>
    <xf numFmtId="0" fontId="56" fillId="0" borderId="10" xfId="0" applyFont="1" applyBorder="1" applyAlignment="1">
      <alignment horizontal="distributed" vertical="center"/>
    </xf>
    <xf numFmtId="0" fontId="58" fillId="0" borderId="0" xfId="0" applyFont="1" applyAlignment="1">
      <alignment horizontal="center"/>
    </xf>
    <xf numFmtId="0" fontId="51" fillId="0" borderId="13" xfId="0" applyFont="1" applyBorder="1" applyAlignment="1">
      <alignment horizontal="distributed" vertical="center"/>
    </xf>
    <xf numFmtId="0" fontId="59" fillId="0" borderId="10" xfId="0" applyFont="1" applyBorder="1" applyAlignment="1">
      <alignment horizontal="distributed" vertical="center"/>
    </xf>
    <xf numFmtId="176" fontId="59" fillId="0" borderId="10" xfId="0" applyNumberFormat="1" applyFont="1" applyBorder="1" applyAlignment="1">
      <alignment horizontal="distributed" vertical="center" wrapText="1"/>
    </xf>
    <xf numFmtId="0" fontId="51" fillId="0" borderId="10" xfId="0" applyFont="1" applyBorder="1" applyAlignment="1">
      <alignment horizontal="distributed" vertical="center"/>
    </xf>
    <xf numFmtId="176" fontId="51" fillId="0" borderId="10" xfId="0" applyNumberFormat="1" applyFont="1" applyBorder="1" applyAlignment="1">
      <alignment horizontal="distributed" vertical="center" wrapText="1"/>
    </xf>
    <xf numFmtId="0" fontId="56" fillId="0" borderId="10" xfId="0" applyFont="1" applyBorder="1" applyAlignment="1">
      <alignment horizontal="distributed" vertical="center" wrapText="1"/>
    </xf>
    <xf numFmtId="0" fontId="56" fillId="0" borderId="10" xfId="0" applyFont="1" applyBorder="1" applyAlignment="1">
      <alignment horizontal="distributed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6" fillId="0" borderId="14" xfId="0" applyFont="1" applyBorder="1" applyAlignment="1">
      <alignment horizontal="distributed" vertical="center"/>
    </xf>
    <xf numFmtId="0" fontId="56" fillId="0" borderId="12" xfId="0" applyFont="1" applyBorder="1" applyAlignment="1">
      <alignment horizontal="distributed" vertical="center"/>
    </xf>
    <xf numFmtId="0" fontId="57" fillId="0" borderId="15" xfId="0" applyFont="1" applyBorder="1" applyAlignment="1">
      <alignment horizontal="center"/>
    </xf>
    <xf numFmtId="0" fontId="59" fillId="0" borderId="10" xfId="0" applyFont="1" applyBorder="1" applyAlignment="1">
      <alignment horizontal="distributed" vertical="center" wrapText="1"/>
    </xf>
    <xf numFmtId="0" fontId="55" fillId="0" borderId="10" xfId="0" applyFont="1" applyBorder="1" applyAlignment="1">
      <alignment horizontal="distributed" vertical="center" wrapText="1"/>
    </xf>
    <xf numFmtId="0" fontId="55" fillId="0" borderId="10" xfId="0" applyFont="1" applyBorder="1" applyAlignment="1">
      <alignment horizontal="distributed" vertical="center"/>
    </xf>
    <xf numFmtId="0" fontId="51" fillId="0" borderId="16" xfId="0" applyFont="1" applyBorder="1" applyAlignment="1">
      <alignment horizontal="distributed" vertical="center"/>
    </xf>
    <xf numFmtId="0" fontId="51" fillId="0" borderId="17" xfId="0" applyFont="1" applyBorder="1" applyAlignment="1">
      <alignment horizontal="distributed" vertical="center"/>
    </xf>
    <xf numFmtId="0" fontId="51" fillId="0" borderId="18" xfId="0" applyFont="1" applyBorder="1" applyAlignment="1">
      <alignment horizontal="distributed" vertical="center"/>
    </xf>
    <xf numFmtId="0" fontId="51" fillId="0" borderId="0" xfId="0" applyFont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176" fontId="51" fillId="0" borderId="14" xfId="0" applyNumberFormat="1" applyFont="1" applyBorder="1" applyAlignment="1">
      <alignment horizontal="distributed" vertical="top"/>
    </xf>
    <xf numFmtId="0" fontId="51" fillId="0" borderId="0" xfId="0" applyFont="1" applyAlignment="1">
      <alignment horizontal="distributed" vertical="center"/>
    </xf>
    <xf numFmtId="0" fontId="51" fillId="0" borderId="10" xfId="0" applyFont="1" applyFill="1" applyBorder="1" applyAlignment="1">
      <alignment horizontal="distributed" vertical="center"/>
    </xf>
    <xf numFmtId="176" fontId="52" fillId="0" borderId="14" xfId="0" applyNumberFormat="1" applyFont="1" applyBorder="1" applyAlignment="1">
      <alignment horizontal="left" vertical="center" wrapText="1"/>
    </xf>
    <xf numFmtId="176" fontId="52" fillId="0" borderId="11" xfId="0" applyNumberFormat="1" applyFont="1" applyBorder="1" applyAlignment="1">
      <alignment horizontal="left" vertical="center" wrapText="1"/>
    </xf>
    <xf numFmtId="176" fontId="52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85" zoomScaleNormal="85" zoomScalePageLayoutView="0" workbookViewId="0" topLeftCell="A4">
      <selection activeCell="S10" sqref="S10"/>
    </sheetView>
  </sheetViews>
  <sheetFormatPr defaultColWidth="9.00390625" defaultRowHeight="16.5"/>
  <cols>
    <col min="1" max="1" width="6.00390625" style="2" customWidth="1"/>
    <col min="2" max="3" width="5.125" style="2" customWidth="1"/>
    <col min="4" max="4" width="3.125" style="2" customWidth="1"/>
    <col min="5" max="5" width="7.00390625" style="2" customWidth="1"/>
    <col min="6" max="6" width="9.25390625" style="10" customWidth="1"/>
    <col min="7" max="7" width="9.50390625" style="10" customWidth="1"/>
    <col min="8" max="8" width="8.375" style="10" customWidth="1"/>
    <col min="9" max="9" width="14.00390625" style="2" customWidth="1"/>
    <col min="10" max="11" width="12.25390625" style="2" customWidth="1"/>
    <col min="12" max="18" width="12.25390625" style="3" customWidth="1"/>
    <col min="19" max="19" width="14.50390625" style="3" customWidth="1"/>
    <col min="20" max="20" width="17.875" style="3" customWidth="1"/>
    <col min="21" max="21" width="10.875" style="3" customWidth="1"/>
    <col min="22" max="16384" width="9.00390625" style="1" customWidth="1"/>
  </cols>
  <sheetData>
    <row r="1" spans="1:21" ht="36.75" customHeight="1">
      <c r="A1" s="18" t="s">
        <v>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25" t="s">
        <v>22</v>
      </c>
      <c r="Q1" s="66"/>
      <c r="R1" s="14"/>
      <c r="S1" s="27"/>
      <c r="T1" s="1"/>
      <c r="U1" s="1"/>
    </row>
    <row r="2" spans="1:21" ht="32.25" customHeight="1">
      <c r="A2" s="18" t="s">
        <v>0</v>
      </c>
      <c r="B2" s="65" t="s">
        <v>32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4" t="s">
        <v>10</v>
      </c>
      <c r="Q2" s="69" t="s">
        <v>15</v>
      </c>
      <c r="R2" s="70"/>
      <c r="S2" s="71"/>
      <c r="T2" s="1"/>
      <c r="U2" s="1"/>
    </row>
    <row r="3" spans="1:21" ht="12" customHeight="1">
      <c r="A3" s="19"/>
      <c r="B3" s="19"/>
      <c r="C3" s="20"/>
      <c r="D3" s="5"/>
      <c r="E3" s="5"/>
      <c r="F3" s="11"/>
      <c r="G3" s="11"/>
      <c r="H3" s="11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7"/>
      <c r="U3" s="7"/>
    </row>
    <row r="4" spans="2:21" ht="19.5" customHeight="1">
      <c r="B4" s="44" t="s">
        <v>28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38"/>
      <c r="R4" s="28" t="s">
        <v>29</v>
      </c>
      <c r="T4" s="1"/>
      <c r="U4" s="1"/>
    </row>
    <row r="5" spans="5:21" ht="20.25" customHeight="1">
      <c r="E5" s="8"/>
      <c r="F5" s="12"/>
      <c r="G5" s="12"/>
      <c r="H5" s="12"/>
      <c r="I5" s="8"/>
      <c r="J5" s="8"/>
      <c r="K5" s="8"/>
      <c r="L5" s="9"/>
      <c r="M5" s="9"/>
      <c r="N5" s="9"/>
      <c r="O5" s="9"/>
      <c r="P5" s="9"/>
      <c r="Q5" s="9"/>
      <c r="R5" s="24"/>
      <c r="T5" s="1"/>
      <c r="U5" s="1"/>
    </row>
    <row r="6" spans="9:21" ht="16.5" customHeight="1">
      <c r="I6" s="57" t="s">
        <v>50</v>
      </c>
      <c r="J6" s="57"/>
      <c r="K6" s="57"/>
      <c r="L6" s="57"/>
      <c r="M6" s="57"/>
      <c r="N6" s="32"/>
      <c r="O6" s="32"/>
      <c r="P6" s="32"/>
      <c r="Q6" s="32"/>
      <c r="R6" s="28" t="s">
        <v>30</v>
      </c>
      <c r="T6" s="1"/>
      <c r="U6" s="1"/>
    </row>
    <row r="7" spans="1:21" ht="16.5" customHeight="1">
      <c r="A7" s="58" t="s">
        <v>48</v>
      </c>
      <c r="B7" s="46" t="s">
        <v>12</v>
      </c>
      <c r="C7" s="46" t="s">
        <v>16</v>
      </c>
      <c r="D7" s="48" t="s">
        <v>1</v>
      </c>
      <c r="E7" s="48"/>
      <c r="F7" s="48"/>
      <c r="G7" s="49" t="s">
        <v>2</v>
      </c>
      <c r="H7" s="47" t="s">
        <v>14</v>
      </c>
      <c r="I7" s="52" t="s">
        <v>3</v>
      </c>
      <c r="J7" s="53"/>
      <c r="K7" s="53"/>
      <c r="L7" s="53"/>
      <c r="M7" s="53"/>
      <c r="N7" s="53"/>
      <c r="O7" s="53"/>
      <c r="P7" s="53"/>
      <c r="Q7" s="53"/>
      <c r="R7" s="53"/>
      <c r="S7" s="54"/>
      <c r="T7" s="30"/>
      <c r="U7" s="1"/>
    </row>
    <row r="8" spans="1:21" ht="31.5" customHeight="1">
      <c r="A8" s="46"/>
      <c r="B8" s="46"/>
      <c r="C8" s="46"/>
      <c r="D8" s="48"/>
      <c r="E8" s="48"/>
      <c r="F8" s="48"/>
      <c r="G8" s="49"/>
      <c r="H8" s="47"/>
      <c r="I8" s="40" t="s">
        <v>4</v>
      </c>
      <c r="J8" s="40" t="s">
        <v>44</v>
      </c>
      <c r="K8" s="40" t="s">
        <v>41</v>
      </c>
      <c r="L8" s="31" t="s">
        <v>35</v>
      </c>
      <c r="M8" s="34" t="s">
        <v>37</v>
      </c>
      <c r="N8" s="34" t="s">
        <v>38</v>
      </c>
      <c r="O8" s="34" t="s">
        <v>39</v>
      </c>
      <c r="P8" s="34" t="s">
        <v>40</v>
      </c>
      <c r="Q8" s="39" t="s">
        <v>43</v>
      </c>
      <c r="R8" s="33" t="s">
        <v>36</v>
      </c>
      <c r="S8" s="23" t="s">
        <v>25</v>
      </c>
      <c r="T8" s="1" t="s">
        <v>31</v>
      </c>
      <c r="U8" s="1"/>
    </row>
    <row r="9" spans="1:19" s="13" customFormat="1" ht="33" customHeight="1">
      <c r="A9" s="45"/>
      <c r="B9" s="45"/>
      <c r="C9" s="45"/>
      <c r="D9" s="50" t="s">
        <v>49</v>
      </c>
      <c r="E9" s="43" t="s">
        <v>13</v>
      </c>
      <c r="F9" s="41">
        <f>F13+F16</f>
        <v>15409</v>
      </c>
      <c r="G9" s="41">
        <f>G13+G16</f>
        <v>10272.666666666666</v>
      </c>
      <c r="H9" s="41">
        <f>H13+H16</f>
        <v>5136.333333333334</v>
      </c>
      <c r="I9" s="23">
        <f>I10+I11+I12</f>
        <v>760244</v>
      </c>
      <c r="J9" s="23">
        <f>J10+J11+J12</f>
        <v>344</v>
      </c>
      <c r="K9" s="23">
        <f aca="true" t="shared" si="0" ref="K9:R9">K10+K11+K12</f>
        <v>3439</v>
      </c>
      <c r="L9" s="23">
        <f t="shared" si="0"/>
        <v>236</v>
      </c>
      <c r="M9" s="23">
        <f t="shared" si="0"/>
        <v>1814</v>
      </c>
      <c r="N9" s="23">
        <f t="shared" si="0"/>
        <v>3342</v>
      </c>
      <c r="O9" s="23">
        <f t="shared" si="0"/>
        <v>5122</v>
      </c>
      <c r="P9" s="23">
        <f t="shared" si="0"/>
        <v>71</v>
      </c>
      <c r="Q9" s="23">
        <f>Q10+Q11+Q12</f>
        <v>2000</v>
      </c>
      <c r="R9" s="23">
        <f t="shared" si="0"/>
        <v>2616</v>
      </c>
      <c r="S9" s="23">
        <f>S10+S11+S12</f>
        <v>741260</v>
      </c>
    </row>
    <row r="10" spans="1:19" s="13" customFormat="1" ht="33" customHeight="1">
      <c r="A10" s="45"/>
      <c r="B10" s="45"/>
      <c r="C10" s="45"/>
      <c r="D10" s="50"/>
      <c r="E10" s="43" t="s">
        <v>18</v>
      </c>
      <c r="F10" s="41"/>
      <c r="G10" s="41"/>
      <c r="H10" s="41"/>
      <c r="I10" s="23">
        <f aca="true" t="shared" si="1" ref="I10:K12">I13+I16</f>
        <v>258804</v>
      </c>
      <c r="J10" s="23">
        <f>J13+J16</f>
        <v>0</v>
      </c>
      <c r="K10" s="23">
        <f t="shared" si="1"/>
        <v>3439</v>
      </c>
      <c r="L10" s="23">
        <f aca="true" t="shared" si="2" ref="L10:R10">L13+L16</f>
        <v>0</v>
      </c>
      <c r="M10" s="23">
        <f t="shared" si="2"/>
        <v>1337</v>
      </c>
      <c r="N10" s="23">
        <f t="shared" si="2"/>
        <v>1213</v>
      </c>
      <c r="O10" s="23">
        <f t="shared" si="2"/>
        <v>223</v>
      </c>
      <c r="P10" s="23">
        <f t="shared" si="2"/>
        <v>0</v>
      </c>
      <c r="Q10" s="23">
        <f>Q13+Q16</f>
        <v>0</v>
      </c>
      <c r="R10" s="23">
        <f t="shared" si="2"/>
        <v>545</v>
      </c>
      <c r="S10" s="23">
        <f>I10-SUM(K10:R10)</f>
        <v>252047</v>
      </c>
    </row>
    <row r="11" spans="1:19" s="13" customFormat="1" ht="33" customHeight="1">
      <c r="A11" s="45"/>
      <c r="B11" s="45"/>
      <c r="C11" s="45"/>
      <c r="D11" s="51"/>
      <c r="E11" s="43" t="s">
        <v>20</v>
      </c>
      <c r="F11" s="41"/>
      <c r="G11" s="41"/>
      <c r="H11" s="41"/>
      <c r="I11" s="23">
        <f t="shared" si="1"/>
        <v>338322</v>
      </c>
      <c r="J11" s="23">
        <f>J14+J17</f>
        <v>344</v>
      </c>
      <c r="K11" s="23">
        <f t="shared" si="1"/>
        <v>0</v>
      </c>
      <c r="L11" s="23">
        <f>L14+L17</f>
        <v>236</v>
      </c>
      <c r="M11" s="23">
        <f>M14+M17</f>
        <v>477</v>
      </c>
      <c r="N11" s="23">
        <f>N14+N17</f>
        <v>2129</v>
      </c>
      <c r="O11" s="23">
        <f>O14+O17</f>
        <v>1149</v>
      </c>
      <c r="P11" s="23">
        <f>P14+P17</f>
        <v>71</v>
      </c>
      <c r="Q11" s="23">
        <f>Q14+Q17</f>
        <v>2000</v>
      </c>
      <c r="R11" s="23">
        <f>R14+R17</f>
        <v>2071</v>
      </c>
      <c r="S11" s="23">
        <f>S14+S17</f>
        <v>329845</v>
      </c>
    </row>
    <row r="12" spans="1:20" s="13" customFormat="1" ht="33" customHeight="1">
      <c r="A12" s="45"/>
      <c r="B12" s="45"/>
      <c r="C12" s="45"/>
      <c r="D12" s="51"/>
      <c r="E12" s="42" t="s">
        <v>27</v>
      </c>
      <c r="F12" s="41"/>
      <c r="G12" s="41"/>
      <c r="H12" s="41"/>
      <c r="I12" s="23">
        <f t="shared" si="1"/>
        <v>163118</v>
      </c>
      <c r="J12" s="23">
        <f>J15+J18</f>
        <v>0</v>
      </c>
      <c r="K12" s="23">
        <f t="shared" si="1"/>
        <v>0</v>
      </c>
      <c r="L12" s="23">
        <f aca="true" t="shared" si="3" ref="L12:R12">L15+L18</f>
        <v>0</v>
      </c>
      <c r="M12" s="23">
        <f t="shared" si="3"/>
        <v>0</v>
      </c>
      <c r="N12" s="23">
        <f t="shared" si="3"/>
        <v>0</v>
      </c>
      <c r="O12" s="23">
        <f t="shared" si="3"/>
        <v>3750</v>
      </c>
      <c r="P12" s="23">
        <f t="shared" si="3"/>
        <v>0</v>
      </c>
      <c r="Q12" s="23">
        <f>Q15+Q18</f>
        <v>0</v>
      </c>
      <c r="R12" s="23">
        <f t="shared" si="3"/>
        <v>0</v>
      </c>
      <c r="S12" s="23">
        <f>S15+S18</f>
        <v>159368</v>
      </c>
      <c r="T12" s="67"/>
    </row>
    <row r="13" spans="1:20" s="13" customFormat="1" ht="33" customHeight="1">
      <c r="A13" s="59" t="s">
        <v>23</v>
      </c>
      <c r="B13" s="61"/>
      <c r="C13" s="61" t="s">
        <v>26</v>
      </c>
      <c r="D13" s="55" t="s">
        <v>17</v>
      </c>
      <c r="E13" s="56"/>
      <c r="F13" s="41">
        <v>6615</v>
      </c>
      <c r="G13" s="41">
        <f>F13-H13</f>
        <v>4410</v>
      </c>
      <c r="H13" s="41">
        <f>F13/3</f>
        <v>2205</v>
      </c>
      <c r="I13" s="31">
        <f>258804*0.4</f>
        <v>103521.6</v>
      </c>
      <c r="J13" s="31">
        <v>0</v>
      </c>
      <c r="K13" s="31">
        <v>1639</v>
      </c>
      <c r="L13" s="31">
        <v>0</v>
      </c>
      <c r="M13" s="68">
        <v>0</v>
      </c>
      <c r="N13" s="31">
        <v>1213</v>
      </c>
      <c r="O13" s="31">
        <v>0</v>
      </c>
      <c r="P13" s="31">
        <v>0</v>
      </c>
      <c r="Q13" s="31">
        <v>0</v>
      </c>
      <c r="R13" s="40">
        <v>0</v>
      </c>
      <c r="S13" s="31">
        <f>I13-SUM(J13:R13)</f>
        <v>100669.6</v>
      </c>
      <c r="T13" s="67" t="s">
        <v>46</v>
      </c>
    </row>
    <row r="14" spans="1:20" s="67" customFormat="1" ht="33" customHeight="1">
      <c r="A14" s="60"/>
      <c r="B14" s="62"/>
      <c r="C14" s="62"/>
      <c r="D14" s="55" t="s">
        <v>19</v>
      </c>
      <c r="E14" s="56"/>
      <c r="F14" s="41"/>
      <c r="G14" s="41"/>
      <c r="H14" s="41"/>
      <c r="I14" s="31">
        <v>171960</v>
      </c>
      <c r="J14" s="31">
        <v>54</v>
      </c>
      <c r="K14" s="31">
        <v>0</v>
      </c>
      <c r="L14" s="31">
        <v>0</v>
      </c>
      <c r="M14" s="68">
        <v>50</v>
      </c>
      <c r="N14" s="23">
        <v>1750</v>
      </c>
      <c r="O14" s="31">
        <v>975</v>
      </c>
      <c r="P14" s="31">
        <v>30</v>
      </c>
      <c r="Q14" s="31">
        <v>0</v>
      </c>
      <c r="R14" s="31">
        <v>48</v>
      </c>
      <c r="S14" s="31">
        <f>I14-SUM(J14:R14)</f>
        <v>169053</v>
      </c>
      <c r="T14" s="67" t="s">
        <v>52</v>
      </c>
    </row>
    <row r="15" spans="1:20" s="67" customFormat="1" ht="33" customHeight="1">
      <c r="A15" s="60"/>
      <c r="B15" s="63"/>
      <c r="C15" s="63"/>
      <c r="D15" s="55" t="s">
        <v>21</v>
      </c>
      <c r="E15" s="56"/>
      <c r="F15" s="41"/>
      <c r="G15" s="41"/>
      <c r="H15" s="41"/>
      <c r="I15" s="31">
        <v>163118</v>
      </c>
      <c r="J15" s="31">
        <v>0</v>
      </c>
      <c r="K15" s="31">
        <v>0</v>
      </c>
      <c r="L15" s="31">
        <v>0</v>
      </c>
      <c r="M15" s="68">
        <v>0</v>
      </c>
      <c r="N15" s="31">
        <v>0</v>
      </c>
      <c r="O15" s="31">
        <v>3750</v>
      </c>
      <c r="P15" s="31">
        <v>0</v>
      </c>
      <c r="Q15" s="31">
        <v>0</v>
      </c>
      <c r="R15" s="31">
        <v>0</v>
      </c>
      <c r="S15" s="31">
        <f>I15-SUM(J15:R15)</f>
        <v>159368</v>
      </c>
      <c r="T15" s="67" t="s">
        <v>45</v>
      </c>
    </row>
    <row r="16" spans="1:20" s="13" customFormat="1" ht="33" customHeight="1">
      <c r="A16" s="59" t="s">
        <v>24</v>
      </c>
      <c r="B16" s="61"/>
      <c r="C16" s="61" t="s">
        <v>26</v>
      </c>
      <c r="D16" s="55" t="s">
        <v>17</v>
      </c>
      <c r="E16" s="56"/>
      <c r="F16" s="41">
        <v>8794</v>
      </c>
      <c r="G16" s="41">
        <f>F16-H16</f>
        <v>5862.666666666666</v>
      </c>
      <c r="H16" s="41">
        <f>F16/3</f>
        <v>2931.3333333333335</v>
      </c>
      <c r="I16" s="31">
        <f>258804*0.6</f>
        <v>155282.4</v>
      </c>
      <c r="J16" s="31">
        <v>0</v>
      </c>
      <c r="K16" s="31">
        <v>1800</v>
      </c>
      <c r="L16" s="31">
        <v>0</v>
      </c>
      <c r="M16" s="68">
        <f>748+589</f>
        <v>1337</v>
      </c>
      <c r="N16" s="31">
        <v>0</v>
      </c>
      <c r="O16" s="31">
        <v>223</v>
      </c>
      <c r="P16" s="31">
        <v>0</v>
      </c>
      <c r="Q16" s="31">
        <v>0</v>
      </c>
      <c r="R16" s="40">
        <v>545</v>
      </c>
      <c r="S16" s="31">
        <f>I16-SUM(J16:R16)</f>
        <v>151377.4</v>
      </c>
      <c r="T16" s="67" t="s">
        <v>47</v>
      </c>
    </row>
    <row r="17" spans="1:20" s="67" customFormat="1" ht="33" customHeight="1">
      <c r="A17" s="60"/>
      <c r="B17" s="62"/>
      <c r="C17" s="62"/>
      <c r="D17" s="55" t="s">
        <v>19</v>
      </c>
      <c r="E17" s="56"/>
      <c r="F17" s="41"/>
      <c r="G17" s="41"/>
      <c r="H17" s="41"/>
      <c r="I17" s="31">
        <v>166362</v>
      </c>
      <c r="J17" s="31">
        <v>290</v>
      </c>
      <c r="K17" s="31">
        <v>0</v>
      </c>
      <c r="L17" s="31">
        <v>236</v>
      </c>
      <c r="M17" s="67">
        <v>427</v>
      </c>
      <c r="N17" s="31">
        <v>379</v>
      </c>
      <c r="O17" s="31">
        <v>174</v>
      </c>
      <c r="P17" s="31">
        <v>41</v>
      </c>
      <c r="Q17" s="31">
        <v>2000</v>
      </c>
      <c r="R17" s="31">
        <v>2023</v>
      </c>
      <c r="S17" s="31">
        <f>I17-SUM(J17:R17)</f>
        <v>160792</v>
      </c>
      <c r="T17" s="67" t="s">
        <v>52</v>
      </c>
    </row>
    <row r="18" spans="1:19" s="67" customFormat="1" ht="33" customHeight="1">
      <c r="A18" s="60"/>
      <c r="B18" s="63"/>
      <c r="C18" s="63"/>
      <c r="D18" s="55" t="s">
        <v>21</v>
      </c>
      <c r="E18" s="56"/>
      <c r="F18" s="41"/>
      <c r="G18" s="41"/>
      <c r="H18" s="41"/>
      <c r="I18" s="23">
        <f>SUM(L18:S18)</f>
        <v>0</v>
      </c>
      <c r="J18" s="23">
        <v>0</v>
      </c>
      <c r="K18" s="23">
        <v>0</v>
      </c>
      <c r="L18" s="23">
        <v>0</v>
      </c>
      <c r="M18" s="40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</row>
    <row r="19" spans="1:20" s="13" customFormat="1" ht="12.75" customHeight="1">
      <c r="A19" s="15"/>
      <c r="B19" s="16"/>
      <c r="C19" s="16"/>
      <c r="D19" s="17"/>
      <c r="E19" s="17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6"/>
    </row>
    <row r="20" spans="1:21" ht="15.75">
      <c r="A20" s="2" t="s">
        <v>9</v>
      </c>
      <c r="F20" s="10" t="s">
        <v>8</v>
      </c>
      <c r="L20" s="3" t="s">
        <v>6</v>
      </c>
      <c r="R20" s="3" t="s">
        <v>5</v>
      </c>
      <c r="S20" s="35"/>
      <c r="T20" s="35"/>
      <c r="U20" s="1"/>
    </row>
    <row r="21" spans="12:21" ht="15.75">
      <c r="L21" s="3" t="s">
        <v>7</v>
      </c>
      <c r="S21" s="36"/>
      <c r="T21" s="36"/>
      <c r="U21" s="1"/>
    </row>
    <row r="22" spans="19:21" ht="15" customHeight="1">
      <c r="S22" s="29"/>
      <c r="T22" s="29"/>
      <c r="U22" s="1"/>
    </row>
    <row r="23" spans="1:21" ht="32.2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37"/>
      <c r="Q23" s="37"/>
      <c r="R23" s="37"/>
      <c r="S23" s="37"/>
      <c r="T23" s="35"/>
      <c r="U23" s="35"/>
    </row>
    <row r="24" spans="1:21" ht="15.75">
      <c r="A24" s="2" t="s">
        <v>42</v>
      </c>
      <c r="T24" s="35"/>
      <c r="U24" s="35"/>
    </row>
    <row r="25" spans="1:21" ht="15.75">
      <c r="A25" s="2" t="s">
        <v>33</v>
      </c>
      <c r="T25" s="35"/>
      <c r="U25" s="35"/>
    </row>
    <row r="26" ht="15.75">
      <c r="A26" s="2" t="s">
        <v>34</v>
      </c>
    </row>
    <row r="27" ht="15.75">
      <c r="A27" s="2" t="s">
        <v>51</v>
      </c>
    </row>
  </sheetData>
  <sheetProtection/>
  <mergeCells count="29">
    <mergeCell ref="Q2:S2"/>
    <mergeCell ref="A23:O23"/>
    <mergeCell ref="B1:O1"/>
    <mergeCell ref="B2:O2"/>
    <mergeCell ref="D17:E17"/>
    <mergeCell ref="C16:C18"/>
    <mergeCell ref="A16:A18"/>
    <mergeCell ref="B16:B18"/>
    <mergeCell ref="D15:E15"/>
    <mergeCell ref="D16:E16"/>
    <mergeCell ref="B13:B15"/>
    <mergeCell ref="D18:E18"/>
    <mergeCell ref="A9:A12"/>
    <mergeCell ref="I6:M6"/>
    <mergeCell ref="C7:C8"/>
    <mergeCell ref="A7:A8"/>
    <mergeCell ref="A13:A15"/>
    <mergeCell ref="C13:C15"/>
    <mergeCell ref="D13:E13"/>
    <mergeCell ref="D14:E14"/>
    <mergeCell ref="B4:P4"/>
    <mergeCell ref="B9:B12"/>
    <mergeCell ref="C9:C12"/>
    <mergeCell ref="B7:B8"/>
    <mergeCell ref="H7:H8"/>
    <mergeCell ref="D7:F8"/>
    <mergeCell ref="G7:G8"/>
    <mergeCell ref="D9:D12"/>
    <mergeCell ref="I7:S7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王淑蘭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行政法院</dc:creator>
  <cp:keywords/>
  <dc:description/>
  <cp:lastModifiedBy>km352847</cp:lastModifiedBy>
  <cp:lastPrinted>2020-01-09T06:33:35Z</cp:lastPrinted>
  <dcterms:created xsi:type="dcterms:W3CDTF">1999-12-23T06:20:30Z</dcterms:created>
  <dcterms:modified xsi:type="dcterms:W3CDTF">2020-01-09T06:33:37Z</dcterms:modified>
  <cp:category/>
  <cp:version/>
  <cp:contentType/>
  <cp:contentStatus/>
</cp:coreProperties>
</file>